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erez\Dropbox\Perez-Griño\MAB\presentacion ccaa 2023\"/>
    </mc:Choice>
  </mc:AlternateContent>
  <xr:revisionPtr revIDLastSave="0" documentId="13_ncr:1_{233A74F9-399D-4E07-8C77-BE78B737320E}" xr6:coauthVersionLast="47" xr6:coauthVersionMax="47" xr10:uidLastSave="{00000000-0000-0000-0000-000000000000}"/>
  <bookViews>
    <workbookView xWindow="-120" yWindow="-120" windowWidth="38640" windowHeight="21120" xr2:uid="{B9567E9E-C5A3-46EA-A11B-4CCC8198825C}"/>
  </bookViews>
  <sheets>
    <sheet name="BCE individual" sheetId="1" r:id="rId1"/>
    <sheet name="PL individual" sheetId="2" r:id="rId2"/>
    <sheet name="BCE CONSO" sheetId="3" r:id="rId3"/>
    <sheet name="PL CONSO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'BCE CONSO'!$O$6:$O$122</definedName>
    <definedName name="_xlnm._FilterDatabase" localSheetId="0" hidden="1">'BCE individual'!$Q$8:$Q$181</definedName>
    <definedName name="_xlnm._FilterDatabase" localSheetId="3" hidden="1">'PL CONSO'!$R$6:$U$75</definedName>
    <definedName name="_xlnm._FilterDatabase" localSheetId="1" hidden="1">'PL individual'!#REF!</definedName>
    <definedName name="_xlnm.Print_Area" localSheetId="2">'BCE CONSO'!$C$5:$O$126</definedName>
    <definedName name="_xlnm.Print_Area" localSheetId="0">'BCE individual'!$C$5:$Q$182</definedName>
    <definedName name="_xlnm.Print_Area" localSheetId="3">'PL CONSO'!$C$1:$Q$77</definedName>
    <definedName name="_xlnm.Print_Area" localSheetId="1">'PL individual'!$C$1:$P$75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3" i="4" l="1"/>
  <c r="P54" i="4"/>
  <c r="P49" i="4"/>
  <c r="P40" i="4"/>
  <c r="P32" i="4"/>
  <c r="P28" i="4"/>
  <c r="P24" i="4"/>
  <c r="P19" i="4"/>
  <c r="P11" i="4"/>
  <c r="D2" i="4"/>
  <c r="M113" i="3"/>
  <c r="M111" i="3"/>
  <c r="M105" i="3"/>
  <c r="M101" i="3"/>
  <c r="M95" i="3"/>
  <c r="M89" i="3"/>
  <c r="M87" i="3"/>
  <c r="M77" i="3"/>
  <c r="M70" i="3"/>
  <c r="M66" i="3"/>
  <c r="M65" i="3"/>
  <c r="M63" i="3" s="1"/>
  <c r="M51" i="3"/>
  <c r="M47" i="3"/>
  <c r="M43" i="3"/>
  <c r="M37" i="3"/>
  <c r="M32" i="3"/>
  <c r="M25" i="3"/>
  <c r="M22" i="3"/>
  <c r="M20" i="3" s="1"/>
  <c r="M15" i="3"/>
  <c r="M10" i="3"/>
  <c r="M8" i="3" l="1"/>
  <c r="M30" i="3"/>
  <c r="M55" i="3" s="1"/>
  <c r="P58" i="4"/>
  <c r="P46" i="4"/>
  <c r="P60" i="4" s="1"/>
  <c r="P65" i="4" s="1"/>
  <c r="P72" i="4" s="1"/>
  <c r="P74" i="4" s="1"/>
  <c r="M122" i="3"/>
  <c r="M95" i="1"/>
  <c r="D4" i="1"/>
  <c r="D97" i="1" s="1"/>
</calcChain>
</file>

<file path=xl/sharedStrings.xml><?xml version="1.0" encoding="utf-8"?>
<sst xmlns="http://schemas.openxmlformats.org/spreadsheetml/2006/main" count="638" uniqueCount="344">
  <si>
    <t>Griño Ecologic, S.A.</t>
  </si>
  <si>
    <t>intermedio</t>
  </si>
  <si>
    <t>ACTIVO</t>
  </si>
  <si>
    <t>NOTAS</t>
  </si>
  <si>
    <t>A) ACTIVO NO CORRIENTE</t>
  </si>
  <si>
    <t>I. Inmovilizado intangible</t>
  </si>
  <si>
    <t>1.</t>
  </si>
  <si>
    <t>Desarrollo.</t>
  </si>
  <si>
    <t>2.</t>
  </si>
  <si>
    <t>Concesiones.</t>
  </si>
  <si>
    <t>3.</t>
  </si>
  <si>
    <t>Patentes, licencias, marcas y similares.</t>
  </si>
  <si>
    <t>1.1.1.4</t>
  </si>
  <si>
    <t>4.</t>
  </si>
  <si>
    <t>Fondo de comercio</t>
  </si>
  <si>
    <t>1.1.1.5</t>
  </si>
  <si>
    <t>5.</t>
  </si>
  <si>
    <t>Aplicaciones informáticas</t>
  </si>
  <si>
    <t>6.</t>
  </si>
  <si>
    <t>Investigación</t>
  </si>
  <si>
    <t>7.</t>
  </si>
  <si>
    <t>Propiedad intelectual</t>
  </si>
  <si>
    <t>8.</t>
  </si>
  <si>
    <t>Derechos de emisión de gases de efecto invernadero</t>
  </si>
  <si>
    <t>9.</t>
  </si>
  <si>
    <t>Otro Inmovilizado intangible</t>
  </si>
  <si>
    <t>II. Inmovilizado material</t>
  </si>
  <si>
    <t>1.1.2.1</t>
  </si>
  <si>
    <t>Terrenos y construcciones</t>
  </si>
  <si>
    <t>1.1.2.2</t>
  </si>
  <si>
    <t>Instalaciones técnicas y otro inmovilizado material</t>
  </si>
  <si>
    <t>1.1.2.3</t>
  </si>
  <si>
    <t>Inmovilizado en curso y anticipados</t>
  </si>
  <si>
    <t>III. Inversiones inmobiliarias</t>
  </si>
  <si>
    <t>IV. Inversiones en empresas del grupo y asociadas a largo</t>
  </si>
  <si>
    <t xml:space="preserve">     plazo</t>
  </si>
  <si>
    <t>1.1.4.1</t>
  </si>
  <si>
    <t>Instrumentos de patrimonio</t>
  </si>
  <si>
    <t>1.1.4.2</t>
  </si>
  <si>
    <t>Créditos a empresas</t>
  </si>
  <si>
    <t>Valores representativos de deuda</t>
  </si>
  <si>
    <t>Derivados</t>
  </si>
  <si>
    <t>Otros activos financieros</t>
  </si>
  <si>
    <t>Otras inversiones</t>
  </si>
  <si>
    <t>V. Inversiones financieras a largo plazo</t>
  </si>
  <si>
    <t>1.1.6</t>
  </si>
  <si>
    <t>VI. Activos por impuesto diferido</t>
  </si>
  <si>
    <t>B) ACTIVO CORRIENTE</t>
  </si>
  <si>
    <t>I. Activos no corrientes mantenidos para la venta</t>
  </si>
  <si>
    <t>II. Existencias</t>
  </si>
  <si>
    <t>1.2.2.1</t>
  </si>
  <si>
    <t>Comerciales</t>
  </si>
  <si>
    <t>1.2.2.2</t>
  </si>
  <si>
    <t>Materias primas y otros aprovisionamientos</t>
  </si>
  <si>
    <t>Productos en curso.</t>
  </si>
  <si>
    <t>Productos terminados.</t>
  </si>
  <si>
    <t>Subproductos, residuos y materiales recuperados.</t>
  </si>
  <si>
    <t>1.2.2.6</t>
  </si>
  <si>
    <t>Anticipos a proveedores</t>
  </si>
  <si>
    <t>III. Deudores comerciales y otras cuentas a cobrar</t>
  </si>
  <si>
    <t>Clientes por ventas y prestaciones de servicios</t>
  </si>
  <si>
    <t>1.2.3.2</t>
  </si>
  <si>
    <t>Clientes, empresas del grupo y asociadas</t>
  </si>
  <si>
    <t>Deudores varios</t>
  </si>
  <si>
    <t>1.2.3.4</t>
  </si>
  <si>
    <t>Personal</t>
  </si>
  <si>
    <t>1.2.3.5</t>
  </si>
  <si>
    <t>Activos por impuesto corriente</t>
  </si>
  <si>
    <t>Otros créditos con las Administraciones Públicas</t>
  </si>
  <si>
    <t>Accionistas (socios) por desembolsos exigidos.</t>
  </si>
  <si>
    <t>IV. Inversiones en empresas del grupo y asoc. a corto plazo</t>
  </si>
  <si>
    <t>1.2.4.2</t>
  </si>
  <si>
    <t>1.2.4.5</t>
  </si>
  <si>
    <t>V. Inversiones financieras a corto plazo</t>
  </si>
  <si>
    <t>1.2.6</t>
  </si>
  <si>
    <t>VI. Periodificaciones a corto plazo</t>
  </si>
  <si>
    <t>VII. Efectivo y otros activos líquidos equivalentes</t>
  </si>
  <si>
    <t>1.2.7.1</t>
  </si>
  <si>
    <t>Tesorería</t>
  </si>
  <si>
    <t>TOTAL ACTIVO (A + B)</t>
  </si>
  <si>
    <t>Dif</t>
  </si>
  <si>
    <t>PATRIMONIO NETO Y PASIVO</t>
  </si>
  <si>
    <t>A) PATRIMONIO NETO</t>
  </si>
  <si>
    <t>A-1) Fondos propios</t>
  </si>
  <si>
    <t>7.5</t>
  </si>
  <si>
    <t>I.</t>
  </si>
  <si>
    <t>Capital</t>
  </si>
  <si>
    <t>2.1.1.1</t>
  </si>
  <si>
    <t>Capital escriturado</t>
  </si>
  <si>
    <t>(Capital no exigido)</t>
  </si>
  <si>
    <t>2.1.2</t>
  </si>
  <si>
    <t>II.</t>
  </si>
  <si>
    <t>Prima de emisión</t>
  </si>
  <si>
    <t>III.</t>
  </si>
  <si>
    <t>Reservas</t>
  </si>
  <si>
    <t>2.1.3.1</t>
  </si>
  <si>
    <t>Legal y estatutarias</t>
  </si>
  <si>
    <t>2.1.3.2</t>
  </si>
  <si>
    <t>Otras reservas</t>
  </si>
  <si>
    <t>2.1.4</t>
  </si>
  <si>
    <t>IV.</t>
  </si>
  <si>
    <t>(Acciones y participaciones en patrimonio propias)</t>
  </si>
  <si>
    <t>V.</t>
  </si>
  <si>
    <t>Resultados de ejercicios anteriores</t>
  </si>
  <si>
    <t>Remanente</t>
  </si>
  <si>
    <t>2.1.5.2</t>
  </si>
  <si>
    <t>(Resultados negativos de ejercicios anteriores)</t>
  </si>
  <si>
    <t>VI.</t>
  </si>
  <si>
    <t>Otras aportaciones de socios</t>
  </si>
  <si>
    <t>VII.</t>
  </si>
  <si>
    <t>Resultado del período</t>
  </si>
  <si>
    <t>VIII.</t>
  </si>
  <si>
    <t>(Dividendo a cuenta)</t>
  </si>
  <si>
    <t>IX.</t>
  </si>
  <si>
    <t>Otros instrumentos de patrimonio neto</t>
  </si>
  <si>
    <t>A-2) Ajustes por cambios de valor</t>
  </si>
  <si>
    <t>Activos financieros disponibles para la venta.</t>
  </si>
  <si>
    <t>Operaciones de cobertura.</t>
  </si>
  <si>
    <t>Act. no corrientes y pasivos vinc, mant. para la venta.</t>
  </si>
  <si>
    <t>Diferencia de conversión.</t>
  </si>
  <si>
    <t>Otros.</t>
  </si>
  <si>
    <t>2.3</t>
  </si>
  <si>
    <t>A-3) Subvenciones, donaciones y legados recibidos</t>
  </si>
  <si>
    <t>B) PASIVO NO CORRIENTE</t>
  </si>
  <si>
    <t>Provisiones a largo plazo</t>
  </si>
  <si>
    <t>Obligaciones por prestaciones a largo plazo al personal.</t>
  </si>
  <si>
    <t>Actuaciones medioambientales.</t>
  </si>
  <si>
    <t>Provisiones por reestructuración.</t>
  </si>
  <si>
    <t>Otras provisiones.</t>
  </si>
  <si>
    <t>II. Deudas a largo plazo</t>
  </si>
  <si>
    <t>Obligaciones y otros valores negociables.</t>
  </si>
  <si>
    <t>Deudas con entidades de crédito</t>
  </si>
  <si>
    <t>3.1.2.3</t>
  </si>
  <si>
    <t>Acreedores por arrendamiento financiero</t>
  </si>
  <si>
    <t>3.1.2.5</t>
  </si>
  <si>
    <t>Otros pasivos financieros</t>
  </si>
  <si>
    <t>3.1.3</t>
  </si>
  <si>
    <t>III. Deudas con empresas del grupo y asoc. a largo plazo</t>
  </si>
  <si>
    <t>3.1.4</t>
  </si>
  <si>
    <t>IV. Pasivos por impuesto diferido</t>
  </si>
  <si>
    <t>C) PASIVO CORRIENTE</t>
  </si>
  <si>
    <t>I. Pasivosvinculados con activos no corrientes mantenidos para la venta</t>
  </si>
  <si>
    <t>II. Provisiones a corto plazo</t>
  </si>
  <si>
    <t>Provisiones por derechos de emisión de gases de ef</t>
  </si>
  <si>
    <t>Otras provisiones</t>
  </si>
  <si>
    <t>III. Deudas a corto plazo</t>
  </si>
  <si>
    <t>3.2.3.2</t>
  </si>
  <si>
    <t>3.2.3.3</t>
  </si>
  <si>
    <t>3.2.3.5</t>
  </si>
  <si>
    <t>3.2.4</t>
  </si>
  <si>
    <t>IV. Deudas con empresas del grupo y asoc. a corto plazo</t>
  </si>
  <si>
    <t>V. Acreedores comerciales y otras cuentas a pagar</t>
  </si>
  <si>
    <t>Proveedores</t>
  </si>
  <si>
    <t>3.2.5.2</t>
  </si>
  <si>
    <t>Proveedores, empresas del grupo y asociadas</t>
  </si>
  <si>
    <t>3.2.5.3</t>
  </si>
  <si>
    <t>Acreedores varios</t>
  </si>
  <si>
    <t>3.2.5.4</t>
  </si>
  <si>
    <t>Personal (remuneraciones pendientes de pago)</t>
  </si>
  <si>
    <t>Pasivos por impuesto corriente.</t>
  </si>
  <si>
    <t>3.2.5.6</t>
  </si>
  <si>
    <t>Otras deudas con las Administraciones Públicas</t>
  </si>
  <si>
    <t>Anticipos de clientes.</t>
  </si>
  <si>
    <t>Periodificaciones a corto plazo</t>
  </si>
  <si>
    <t>TOTAL PATRIMONIO NETO Y PASIVO (A + B + C)</t>
  </si>
  <si>
    <t>CUENTA DE PÉRDIDAS Y GANANCIAS INTERMEDIA</t>
  </si>
  <si>
    <t>BR</t>
  </si>
  <si>
    <t>BR:PAR</t>
  </si>
  <si>
    <t>A) OPERACIONES CONTINUADAS</t>
  </si>
  <si>
    <t>1. Importe neto de la cifra de negocios</t>
  </si>
  <si>
    <t>21 y 11</t>
  </si>
  <si>
    <t>4.0.1.1</t>
  </si>
  <si>
    <t>a)</t>
  </si>
  <si>
    <t>Ventas</t>
  </si>
  <si>
    <t>4.0.1.2</t>
  </si>
  <si>
    <t>b)</t>
  </si>
  <si>
    <t>Prestaciones de servicios</t>
  </si>
  <si>
    <t>c)</t>
  </si>
  <si>
    <t>Ingresos de carácter financiero de las sociedades</t>
  </si>
  <si>
    <t>2. Variación de existencias de prods. terminados</t>
  </si>
  <si>
    <t>4.0.3</t>
  </si>
  <si>
    <t>3. Trabajos realizados por la empresa para su activo</t>
  </si>
  <si>
    <t>4. Aprovisionamientos</t>
  </si>
  <si>
    <t>4.0.4.1</t>
  </si>
  <si>
    <t>Consumo de mercaderías</t>
  </si>
  <si>
    <t>11 a</t>
  </si>
  <si>
    <t>4.0.4.2</t>
  </si>
  <si>
    <t>Consumo de materias primas y otras materias consum.</t>
  </si>
  <si>
    <t>4.0.4.3</t>
  </si>
  <si>
    <t>Trabajos realizados por otras empresas</t>
  </si>
  <si>
    <t>11 b</t>
  </si>
  <si>
    <t>d)</t>
  </si>
  <si>
    <t>Deterioro de mercaderías, materias primas y otros</t>
  </si>
  <si>
    <t>5. Otros ingresos de explotación</t>
  </si>
  <si>
    <t>4.0.5.1</t>
  </si>
  <si>
    <t>Ingresos accesorios y otros de gestión corriente</t>
  </si>
  <si>
    <t>Subvenciones de explotación incorporadas al result</t>
  </si>
  <si>
    <t>6. Gastos de personal</t>
  </si>
  <si>
    <t>4.0.6.1</t>
  </si>
  <si>
    <t>Sueldos, salarios y asimilados</t>
  </si>
  <si>
    <t>4.0.6.2</t>
  </si>
  <si>
    <t>Cargas sociales</t>
  </si>
  <si>
    <t>11 c</t>
  </si>
  <si>
    <t>Provisiones</t>
  </si>
  <si>
    <t>7. Otros gastos de explotación</t>
  </si>
  <si>
    <t>4.0.7.1</t>
  </si>
  <si>
    <t>Servicios exteriores.</t>
  </si>
  <si>
    <t>4.0.7.2</t>
  </si>
  <si>
    <t>Tributos.</t>
  </si>
  <si>
    <t>Pérdidas,deterioro y variación de prov. por operaciones comerciales.</t>
  </si>
  <si>
    <t>Otros gastos de gestión corriente.</t>
  </si>
  <si>
    <t>e)</t>
  </si>
  <si>
    <t>Gastos por emisión de gases de efecto invernadero</t>
  </si>
  <si>
    <t>8. Amortización del inmovilizado</t>
  </si>
  <si>
    <t>4-5</t>
  </si>
  <si>
    <t>Inmovilizado intangible</t>
  </si>
  <si>
    <t>Inmovilizado material</t>
  </si>
  <si>
    <t>4.0.9</t>
  </si>
  <si>
    <t>9. Imputación de subvenciones de inm. no financiero y otras</t>
  </si>
  <si>
    <t>10. Exceso de provisiones</t>
  </si>
  <si>
    <t>11. Deterioro y resultado por enajenaciones del inmovilizado</t>
  </si>
  <si>
    <t>4.1.1.1</t>
  </si>
  <si>
    <t>Deterioros y pérdidas</t>
  </si>
  <si>
    <t>7.3</t>
  </si>
  <si>
    <t>4.1.1.2</t>
  </si>
  <si>
    <t>Resultados por enajenaciones y otras</t>
  </si>
  <si>
    <t>Deterioro y resultados por enajenaciones del inmov</t>
  </si>
  <si>
    <t>4.1.3</t>
  </si>
  <si>
    <t>12. Otros resultados</t>
  </si>
  <si>
    <t>11 d</t>
  </si>
  <si>
    <t>A.1)</t>
  </si>
  <si>
    <t>RESULTADO DE EXPLOTACIÓN</t>
  </si>
  <si>
    <t>13. Ingresos financieros</t>
  </si>
  <si>
    <t>7.2</t>
  </si>
  <si>
    <t>De participaciones en instrumentos de patrimonio</t>
  </si>
  <si>
    <t>b1) De empresas del grupo y asociadas</t>
  </si>
  <si>
    <t>b2) De terceros</t>
  </si>
  <si>
    <t>De valores negociables y otros instrumentos financieros</t>
  </si>
  <si>
    <t>14. Gastos financieros</t>
  </si>
  <si>
    <t>7.1</t>
  </si>
  <si>
    <t>Por deudas con empresas del grupo y asociadas</t>
  </si>
  <si>
    <t>Por deudas con terceros</t>
  </si>
  <si>
    <t>Por actualización de provisiones</t>
  </si>
  <si>
    <t>15. Det. y resultado por enajenaciones de instr. financieros</t>
  </si>
  <si>
    <t>4.1.8.2</t>
  </si>
  <si>
    <t>A.2)</t>
  </si>
  <si>
    <t>RESULTADO FINANCIERO</t>
  </si>
  <si>
    <t>A.3)</t>
  </si>
  <si>
    <t>RESULTADO ANTES DE IMPUESTOS</t>
  </si>
  <si>
    <t>4.2.0</t>
  </si>
  <si>
    <t>16. Impuesto sobre beneficios</t>
  </si>
  <si>
    <t>A.4)</t>
  </si>
  <si>
    <t>RESULTADO PROCEDENTE DE ACT. CONTINUADAS</t>
  </si>
  <si>
    <t>B) OPERACIONES INTERRUMPIDAS</t>
  </si>
  <si>
    <t>4.2.1</t>
  </si>
  <si>
    <t>17. Resultado del ejercicio proced.ope.interrump.neto</t>
  </si>
  <si>
    <t>A.5) RESULTADO DEL PERÍODO</t>
  </si>
  <si>
    <t>BALANCE DE SITUACIÓN CONSOLIDADO</t>
  </si>
  <si>
    <t>31/12/2019</t>
  </si>
  <si>
    <t>1.1</t>
  </si>
  <si>
    <t>1.1.1</t>
  </si>
  <si>
    <t>Fondo de comercio consolidado</t>
  </si>
  <si>
    <t>Otro inmovilizado intangible</t>
  </si>
  <si>
    <t>1.1.2</t>
  </si>
  <si>
    <t>Inmovilizado en curso y anticipos</t>
  </si>
  <si>
    <t>IV. Inversiones en empresas del grupo y asociadas a largo plazo</t>
  </si>
  <si>
    <t>1.1.4</t>
  </si>
  <si>
    <t>Participaciones puestas en equivalencia</t>
  </si>
  <si>
    <t>Créditos a empresas del grupo</t>
  </si>
  <si>
    <t xml:space="preserve">Otras inversiones </t>
  </si>
  <si>
    <t>1.1.5</t>
  </si>
  <si>
    <t>1.2</t>
  </si>
  <si>
    <t>1.2.2</t>
  </si>
  <si>
    <t>1.2.3</t>
  </si>
  <si>
    <t>1.2.3.1</t>
  </si>
  <si>
    <t>Sociedades puestas en equivalencia</t>
  </si>
  <si>
    <t>Otros deudores</t>
  </si>
  <si>
    <t>1.2.4</t>
  </si>
  <si>
    <t>Créditos a empresas puestas en equivalencia</t>
  </si>
  <si>
    <t>1.2.5</t>
  </si>
  <si>
    <t>1.2.7</t>
  </si>
  <si>
    <t>2.1</t>
  </si>
  <si>
    <t>11.4</t>
  </si>
  <si>
    <t>2.1.1</t>
  </si>
  <si>
    <t>2.1.3</t>
  </si>
  <si>
    <t>Resultados del periodo atribuído a la sociedad dominante</t>
  </si>
  <si>
    <t>2.1.5</t>
  </si>
  <si>
    <t>2.1.7</t>
  </si>
  <si>
    <t>Activos no corrientes y pasivos vinculados,mantenidos para la venta</t>
  </si>
  <si>
    <t>2.2</t>
  </si>
  <si>
    <t>Diferencia de conversión</t>
  </si>
  <si>
    <t>A-4) Socios externos</t>
  </si>
  <si>
    <t>3.1</t>
  </si>
  <si>
    <t>3.1.2</t>
  </si>
  <si>
    <t>III. Deudas con empresas del grupo y asociadas a largo plazo.</t>
  </si>
  <si>
    <t>Otras deudas</t>
  </si>
  <si>
    <t>3.2</t>
  </si>
  <si>
    <t>3.2.2</t>
  </si>
  <si>
    <t>3.2.3</t>
  </si>
  <si>
    <t>3.2.5</t>
  </si>
  <si>
    <t>3.2.5.1</t>
  </si>
  <si>
    <t>Proveedores, sociedades puestas en equivalencia</t>
  </si>
  <si>
    <t>Pasivos por impuesto corriente</t>
  </si>
  <si>
    <t>Otros acreedores</t>
  </si>
  <si>
    <t>Personal (remuneraciones pendientes de pago).</t>
  </si>
  <si>
    <t>Otras deudas con las Administraciones Públicas.</t>
  </si>
  <si>
    <t>CUENTA DE PÉRDIDAS Y GANANCIAS CONSOLIDADO</t>
  </si>
  <si>
    <t>CUENTA DE PÉRDIDAS Y GANANCIAS CONSOLIDADA</t>
  </si>
  <si>
    <t>Ejercicio 2019</t>
  </si>
  <si>
    <t>4.0.1</t>
  </si>
  <si>
    <t>2. Variación de existencias de productos terminados y en curso de fabric.</t>
  </si>
  <si>
    <t>4.0.4</t>
  </si>
  <si>
    <t>15.a</t>
  </si>
  <si>
    <t>15.b</t>
  </si>
  <si>
    <t>4.0.5</t>
  </si>
  <si>
    <t>Subvenciones de explotación incorporadas al rtado del ejercicio</t>
  </si>
  <si>
    <t>4.0.6</t>
  </si>
  <si>
    <t>15.c</t>
  </si>
  <si>
    <t>4.0.7</t>
  </si>
  <si>
    <t>Otros gastos de gestión corriente</t>
  </si>
  <si>
    <t>4.0.8</t>
  </si>
  <si>
    <t>4,8 y 9</t>
  </si>
  <si>
    <t>4.1.1</t>
  </si>
  <si>
    <t>8j</t>
  </si>
  <si>
    <t>14. Otros resultados</t>
  </si>
  <si>
    <t>15 d</t>
  </si>
  <si>
    <t>4.9.1</t>
  </si>
  <si>
    <t>4.1.4</t>
  </si>
  <si>
    <t>15. Ingresos financieros</t>
  </si>
  <si>
    <t>4.1.4.2</t>
  </si>
  <si>
    <t>4.1.5</t>
  </si>
  <si>
    <t>16. Gastos financieros</t>
  </si>
  <si>
    <t>4.1.8</t>
  </si>
  <si>
    <t>19. Det. y resultado por enajenaciones de instr. financieros</t>
  </si>
  <si>
    <t xml:space="preserve">a) </t>
  </si>
  <si>
    <t>4.9.2</t>
  </si>
  <si>
    <t>4.9.3</t>
  </si>
  <si>
    <t>24. Impuesto sobre beneficios</t>
  </si>
  <si>
    <t>4.9.4</t>
  </si>
  <si>
    <t>25. Resultado del ejercicio proced.ope.interrump.neto</t>
  </si>
  <si>
    <t>4.9.5</t>
  </si>
  <si>
    <t>A.5) RESULTADO DEL PERIODO</t>
  </si>
  <si>
    <t>Resultado del periodo atribuido a la sociedad dominante</t>
  </si>
  <si>
    <t>Resultado del periodo atribuído a socios externos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</si>
</sst>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(#,##0\);\-\-"/>
    <numFmt numFmtId="165" formatCode="#,##0_);\(#,##0\)"/>
    <numFmt numFmtId="166" formatCode="#,##0.00;\(#,##0.00\);\-\-"/>
    <numFmt numFmtId="167" formatCode="0.00000%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4"/>
      <color rgb="FF409DAD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b/>
      <u/>
      <sz val="14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409DAD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409DAD"/>
      </top>
      <bottom style="thin">
        <color rgb="FF409DAD"/>
      </bottom>
      <diagonal/>
    </border>
    <border>
      <left style="thin">
        <color rgb="FF409DAD"/>
      </left>
      <right/>
      <top style="thin">
        <color rgb="FF409DAD"/>
      </top>
      <bottom style="thin">
        <color rgb="FF409DAD"/>
      </bottom>
      <diagonal/>
    </border>
    <border>
      <left/>
      <right style="thin">
        <color rgb="FF409DAD"/>
      </right>
      <top style="thin">
        <color rgb="FF409DAD"/>
      </top>
      <bottom style="thin">
        <color rgb="FF409DAD"/>
      </bottom>
      <diagonal/>
    </border>
    <border>
      <left style="thin">
        <color rgb="FF409DAD"/>
      </left>
      <right style="thin">
        <color rgb="FF409DAD"/>
      </right>
      <top style="thin">
        <color rgb="FF409DAD"/>
      </top>
      <bottom style="thin">
        <color rgb="FF409DAD"/>
      </bottom>
      <diagonal/>
    </border>
    <border>
      <left style="thin">
        <color rgb="FF409DAD"/>
      </left>
      <right/>
      <top/>
      <bottom/>
      <diagonal/>
    </border>
    <border>
      <left/>
      <right style="thin">
        <color rgb="FF409DAD"/>
      </right>
      <top/>
      <bottom/>
      <diagonal/>
    </border>
    <border>
      <left style="thin">
        <color rgb="FF409DAD"/>
      </left>
      <right style="thin">
        <color rgb="FF409DAD"/>
      </right>
      <top/>
      <bottom/>
      <diagonal/>
    </border>
    <border>
      <left style="thin">
        <color rgb="FF409DAD"/>
      </left>
      <right style="thin">
        <color rgb="FF409DAD"/>
      </right>
      <top style="thin">
        <color rgb="FF409DAD"/>
      </top>
      <bottom/>
      <diagonal/>
    </border>
    <border>
      <left style="thin">
        <color rgb="FF409DAD"/>
      </left>
      <right/>
      <top/>
      <bottom style="thin">
        <color rgb="FF409DAD"/>
      </bottom>
      <diagonal/>
    </border>
    <border>
      <left/>
      <right/>
      <top/>
      <bottom style="thin">
        <color rgb="FF409DAD"/>
      </bottom>
      <diagonal/>
    </border>
    <border>
      <left/>
      <right style="thin">
        <color rgb="FF409DAD"/>
      </right>
      <top/>
      <bottom style="thin">
        <color rgb="FF409DAD"/>
      </bottom>
      <diagonal/>
    </border>
    <border>
      <left style="thin">
        <color rgb="FF409DAD"/>
      </left>
      <right style="thin">
        <color rgb="FF409DAD"/>
      </right>
      <top/>
      <bottom style="thin">
        <color rgb="FF409DAD"/>
      </bottom>
      <diagonal/>
    </border>
    <border>
      <left style="thin">
        <color rgb="FF409DAD"/>
      </left>
      <right/>
      <top style="thin">
        <color rgb="FF409DAD"/>
      </top>
      <bottom/>
      <diagonal/>
    </border>
    <border>
      <left/>
      <right/>
      <top style="thin">
        <color rgb="FF409DAD"/>
      </top>
      <bottom/>
      <diagonal/>
    </border>
    <border>
      <left/>
      <right style="thin">
        <color rgb="FF409DAD"/>
      </right>
      <top style="thin">
        <color rgb="FF409DAD"/>
      </top>
      <bottom/>
      <diagonal/>
    </border>
    <border>
      <left style="medium">
        <color rgb="FF409DAD"/>
      </left>
      <right/>
      <top style="medium">
        <color rgb="FF409DAD"/>
      </top>
      <bottom style="medium">
        <color rgb="FF409DAD"/>
      </bottom>
      <diagonal/>
    </border>
    <border>
      <left/>
      <right/>
      <top style="medium">
        <color rgb="FF409DAD"/>
      </top>
      <bottom style="medium">
        <color rgb="FF409DAD"/>
      </bottom>
      <diagonal/>
    </border>
    <border>
      <left/>
      <right style="medium">
        <color rgb="FF409DAD"/>
      </right>
      <top style="medium">
        <color rgb="FF409DAD"/>
      </top>
      <bottom style="medium">
        <color rgb="FF409DAD"/>
      </bottom>
      <diagonal/>
    </border>
    <border>
      <left style="medium">
        <color rgb="FF409DAD"/>
      </left>
      <right style="medium">
        <color rgb="FF409DAD"/>
      </right>
      <top style="medium">
        <color rgb="FF409DAD"/>
      </top>
      <bottom style="medium">
        <color rgb="FF409DAD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5" fontId="1" fillId="0" borderId="0"/>
    <xf numFmtId="0" fontId="1" fillId="0" borderId="0"/>
  </cellStyleXfs>
  <cellXfs count="16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3" borderId="0" xfId="0" applyFont="1" applyFill="1"/>
    <xf numFmtId="0" fontId="4" fillId="0" borderId="0" xfId="0" applyFont="1"/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5" fillId="4" borderId="1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2" fillId="0" borderId="2" xfId="0" applyFont="1" applyBorder="1"/>
    <xf numFmtId="0" fontId="3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3" fontId="3" fillId="2" borderId="3" xfId="0" applyNumberFormat="1" applyFont="1" applyFill="1" applyBorder="1"/>
    <xf numFmtId="164" fontId="3" fillId="2" borderId="4" xfId="0" applyNumberFormat="1" applyFont="1" applyFill="1" applyBorder="1"/>
    <xf numFmtId="164" fontId="3" fillId="2" borderId="0" xfId="0" applyNumberFormat="1" applyFont="1" applyFill="1"/>
    <xf numFmtId="0" fontId="2" fillId="0" borderId="5" xfId="0" applyFont="1" applyBorder="1"/>
    <xf numFmtId="0" fontId="2" fillId="0" borderId="6" xfId="0" applyFont="1" applyBorder="1"/>
    <xf numFmtId="3" fontId="2" fillId="2" borderId="7" xfId="0" applyNumberFormat="1" applyFont="1" applyFill="1" applyBorder="1"/>
    <xf numFmtId="164" fontId="2" fillId="0" borderId="8" xfId="0" applyNumberFormat="1" applyFont="1" applyBorder="1"/>
    <xf numFmtId="164" fontId="2" fillId="0" borderId="0" xfId="0" applyNumberFormat="1" applyFont="1"/>
    <xf numFmtId="0" fontId="3" fillId="0" borderId="5" xfId="0" applyFont="1" applyBorder="1"/>
    <xf numFmtId="3" fontId="3" fillId="2" borderId="7" xfId="0" applyNumberFormat="1" applyFont="1" applyFill="1" applyBorder="1" applyAlignment="1">
      <alignment horizontal="center"/>
    </xf>
    <xf numFmtId="164" fontId="3" fillId="0" borderId="7" xfId="0" applyNumberFormat="1" applyFont="1" applyBorder="1"/>
    <xf numFmtId="164" fontId="3" fillId="0" borderId="0" xfId="0" applyNumberFormat="1" applyFont="1"/>
    <xf numFmtId="0" fontId="2" fillId="0" borderId="0" xfId="0" applyFont="1" applyAlignment="1">
      <alignment horizontal="right"/>
    </xf>
    <xf numFmtId="164" fontId="2" fillId="0" borderId="7" xfId="0" applyNumberFormat="1" applyFont="1" applyBorder="1"/>
    <xf numFmtId="0" fontId="2" fillId="0" borderId="5" xfId="0" applyFont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3" fontId="3" fillId="2" borderId="7" xfId="0" quotePrefix="1" applyNumberFormat="1" applyFont="1" applyFill="1" applyBorder="1" applyAlignment="1">
      <alignment horizontal="center"/>
    </xf>
    <xf numFmtId="0" fontId="2" fillId="0" borderId="0" xfId="1" applyFont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3" fontId="2" fillId="2" borderId="12" xfId="0" applyNumberFormat="1" applyFont="1" applyFill="1" applyBorder="1"/>
    <xf numFmtId="3" fontId="2" fillId="0" borderId="12" xfId="0" applyNumberFormat="1" applyFont="1" applyBorder="1"/>
    <xf numFmtId="3" fontId="2" fillId="0" borderId="0" xfId="0" applyNumberFormat="1" applyFont="1"/>
    <xf numFmtId="0" fontId="3" fillId="0" borderId="0" xfId="0" applyFont="1" applyAlignment="1">
      <alignment horizontal="left"/>
    </xf>
    <xf numFmtId="3" fontId="2" fillId="2" borderId="0" xfId="0" applyNumberFormat="1" applyFont="1" applyFill="1"/>
    <xf numFmtId="164" fontId="3" fillId="0" borderId="4" xfId="0" applyNumberFormat="1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3" fontId="2" fillId="2" borderId="8" xfId="0" applyNumberFormat="1" applyFont="1" applyFill="1" applyBorder="1"/>
    <xf numFmtId="3" fontId="3" fillId="2" borderId="7" xfId="0" applyNumberFormat="1" applyFont="1" applyFill="1" applyBorder="1"/>
    <xf numFmtId="164" fontId="2" fillId="2" borderId="0" xfId="0" applyNumberFormat="1" applyFont="1" applyFill="1"/>
    <xf numFmtId="164" fontId="2" fillId="2" borderId="7" xfId="0" applyNumberFormat="1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64" fontId="2" fillId="2" borderId="12" xfId="0" applyNumberFormat="1" applyFont="1" applyFill="1" applyBorder="1"/>
    <xf numFmtId="164" fontId="3" fillId="2" borderId="19" xfId="0" applyNumberFormat="1" applyFont="1" applyFill="1" applyBorder="1"/>
    <xf numFmtId="4" fontId="2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/>
    </xf>
    <xf numFmtId="3" fontId="3" fillId="2" borderId="0" xfId="0" applyNumberFormat="1" applyFont="1" applyFill="1"/>
    <xf numFmtId="0" fontId="3" fillId="0" borderId="13" xfId="0" applyFont="1" applyBorder="1"/>
    <xf numFmtId="0" fontId="2" fillId="5" borderId="14" xfId="0" applyFont="1" applyFill="1" applyBorder="1"/>
    <xf numFmtId="0" fontId="2" fillId="5" borderId="15" xfId="0" applyFont="1" applyFill="1" applyBorder="1"/>
    <xf numFmtId="3" fontId="3" fillId="2" borderId="8" xfId="0" applyNumberFormat="1" applyFont="1" applyFill="1" applyBorder="1"/>
    <xf numFmtId="164" fontId="3" fillId="2" borderId="8" xfId="0" applyNumberFormat="1" applyFont="1" applyFill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164" fontId="2" fillId="0" borderId="12" xfId="0" applyNumberFormat="1" applyFont="1" applyBorder="1"/>
    <xf numFmtId="0" fontId="2" fillId="0" borderId="0" xfId="0" applyFont="1" applyAlignment="1">
      <alignment horizontal="left"/>
    </xf>
    <xf numFmtId="0" fontId="3" fillId="0" borderId="6" xfId="0" applyFont="1" applyBorder="1"/>
    <xf numFmtId="49" fontId="3" fillId="2" borderId="7" xfId="0" applyNumberFormat="1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3" fillId="0" borderId="11" xfId="0" applyFont="1" applyBorder="1"/>
    <xf numFmtId="3" fontId="3" fillId="2" borderId="12" xfId="0" applyNumberFormat="1" applyFont="1" applyFill="1" applyBorder="1"/>
    <xf numFmtId="164" fontId="3" fillId="0" borderId="12" xfId="0" applyNumberFormat="1" applyFont="1" applyBorder="1"/>
    <xf numFmtId="0" fontId="3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164" fontId="3" fillId="2" borderId="12" xfId="0" applyNumberFormat="1" applyFont="1" applyFill="1" applyBorder="1"/>
    <xf numFmtId="4" fontId="2" fillId="2" borderId="0" xfId="0" applyNumberFormat="1" applyFont="1" applyFill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7" fillId="0" borderId="0" xfId="2" applyFont="1"/>
    <xf numFmtId="3" fontId="3" fillId="0" borderId="0" xfId="0" applyNumberFormat="1" applyFont="1"/>
    <xf numFmtId="3" fontId="8" fillId="0" borderId="0" xfId="0" applyNumberFormat="1" applyFont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4" borderId="2" xfId="0" applyNumberFormat="1" applyFont="1" applyFill="1" applyBorder="1"/>
    <xf numFmtId="3" fontId="5" fillId="4" borderId="1" xfId="0" applyNumberFormat="1" applyFont="1" applyFill="1" applyBorder="1"/>
    <xf numFmtId="3" fontId="10" fillId="4" borderId="1" xfId="0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center"/>
    </xf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2" borderId="14" xfId="0" applyNumberFormat="1" applyFont="1" applyFill="1" applyBorder="1"/>
    <xf numFmtId="3" fontId="2" fillId="2" borderId="15" xfId="0" applyNumberFormat="1" applyFont="1" applyFill="1" applyBorder="1"/>
    <xf numFmtId="3" fontId="2" fillId="0" borderId="8" xfId="0" applyNumberFormat="1" applyFont="1" applyBorder="1"/>
    <xf numFmtId="3" fontId="2" fillId="0" borderId="0" xfId="3" applyNumberFormat="1" applyFont="1" applyProtection="1">
      <protection hidden="1"/>
    </xf>
    <xf numFmtId="3" fontId="3" fillId="2" borderId="5" xfId="0" applyNumberFormat="1" applyFont="1" applyFill="1" applyBorder="1" applyAlignment="1">
      <alignment horizontal="right"/>
    </xf>
    <xf numFmtId="3" fontId="11" fillId="2" borderId="0" xfId="0" applyNumberFormat="1" applyFont="1" applyFill="1"/>
    <xf numFmtId="3" fontId="2" fillId="2" borderId="6" xfId="0" applyNumberFormat="1" applyFont="1" applyFill="1" applyBorder="1"/>
    <xf numFmtId="3" fontId="2" fillId="0" borderId="7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3" fontId="3" fillId="0" borderId="5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center"/>
    </xf>
    <xf numFmtId="164" fontId="3" fillId="2" borderId="7" xfId="0" applyNumberFormat="1" applyFont="1" applyFill="1" applyBorder="1"/>
    <xf numFmtId="164" fontId="9" fillId="2" borderId="0" xfId="0" applyNumberFormat="1" applyFont="1" applyFill="1" applyAlignment="1">
      <alignment horizontal="center"/>
    </xf>
    <xf numFmtId="3" fontId="2" fillId="0" borderId="0" xfId="1" applyNumberFormat="1" applyFont="1"/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9" fontId="2" fillId="0" borderId="0" xfId="0" applyNumberFormat="1" applyFont="1"/>
    <xf numFmtId="3" fontId="3" fillId="0" borderId="7" xfId="0" applyNumberFormat="1" applyFont="1" applyBorder="1"/>
    <xf numFmtId="3" fontId="3" fillId="0" borderId="7" xfId="0" quotePrefix="1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left"/>
    </xf>
    <xf numFmtId="10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12" fillId="2" borderId="2" xfId="0" applyNumberFormat="1" applyFont="1" applyFill="1" applyBorder="1" applyAlignment="1">
      <alignment horizontal="right"/>
    </xf>
    <xf numFmtId="3" fontId="3" fillId="2" borderId="1" xfId="0" applyNumberFormat="1" applyFont="1" applyFill="1" applyBorder="1"/>
    <xf numFmtId="3" fontId="13" fillId="2" borderId="1" xfId="0" applyNumberFormat="1" applyFont="1" applyFill="1" applyBorder="1"/>
    <xf numFmtId="3" fontId="13" fillId="2" borderId="3" xfId="0" applyNumberFormat="1" applyFont="1" applyFill="1" applyBorder="1"/>
    <xf numFmtId="3" fontId="9" fillId="2" borderId="1" xfId="0" applyNumberFormat="1" applyFont="1" applyFill="1" applyBorder="1" applyAlignment="1">
      <alignment horizontal="center"/>
    </xf>
    <xf numFmtId="3" fontId="3" fillId="0" borderId="4" xfId="0" applyNumberFormat="1" applyFont="1" applyBorder="1"/>
    <xf numFmtId="3" fontId="9" fillId="2" borderId="7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3" fontId="14" fillId="0" borderId="0" xfId="1" applyNumberFormat="1" applyFont="1"/>
    <xf numFmtId="3" fontId="2" fillId="2" borderId="5" xfId="0" applyNumberFormat="1" applyFont="1" applyFill="1" applyBorder="1"/>
    <xf numFmtId="3" fontId="3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  <xf numFmtId="3" fontId="12" fillId="2" borderId="9" xfId="0" applyNumberFormat="1" applyFont="1" applyFill="1" applyBorder="1"/>
    <xf numFmtId="3" fontId="2" fillId="2" borderId="10" xfId="0" applyNumberFormat="1" applyFont="1" applyFill="1" applyBorder="1"/>
    <xf numFmtId="3" fontId="13" fillId="2" borderId="10" xfId="0" applyNumberFormat="1" applyFont="1" applyFill="1" applyBorder="1"/>
    <xf numFmtId="3" fontId="13" fillId="2" borderId="11" xfId="0" applyNumberFormat="1" applyFont="1" applyFill="1" applyBorder="1"/>
    <xf numFmtId="3" fontId="3" fillId="0" borderId="12" xfId="0" applyNumberFormat="1" applyFont="1" applyBorder="1"/>
    <xf numFmtId="0" fontId="5" fillId="4" borderId="2" xfId="0" applyFont="1" applyFill="1" applyBorder="1"/>
    <xf numFmtId="14" fontId="6" fillId="4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3" fontId="3" fillId="2" borderId="4" xfId="0" applyNumberFormat="1" applyFont="1" applyFill="1" applyBorder="1"/>
    <xf numFmtId="164" fontId="2" fillId="2" borderId="8" xfId="0" applyNumberFormat="1" applyFont="1" applyFill="1" applyBorder="1"/>
    <xf numFmtId="0" fontId="2" fillId="0" borderId="0" xfId="4" applyFont="1" applyAlignment="1">
      <alignment horizontal="right"/>
    </xf>
    <xf numFmtId="0" fontId="2" fillId="0" borderId="0" xfId="4" applyFont="1"/>
    <xf numFmtId="0" fontId="2" fillId="2" borderId="9" xfId="0" applyFont="1" applyFill="1" applyBorder="1" applyAlignment="1">
      <alignment horizontal="center"/>
    </xf>
    <xf numFmtId="0" fontId="3" fillId="5" borderId="13" xfId="0" applyFont="1" applyFill="1" applyBorder="1"/>
    <xf numFmtId="0" fontId="2" fillId="2" borderId="9" xfId="0" applyFont="1" applyFill="1" applyBorder="1"/>
    <xf numFmtId="164" fontId="9" fillId="2" borderId="1" xfId="0" applyNumberFormat="1" applyFont="1" applyFill="1" applyBorder="1" applyAlignment="1">
      <alignment horizontal="center"/>
    </xf>
    <xf numFmtId="10" fontId="2" fillId="0" borderId="7" xfId="0" applyNumberFormat="1" applyFont="1" applyBorder="1"/>
    <xf numFmtId="166" fontId="2" fillId="2" borderId="7" xfId="0" applyNumberFormat="1" applyFont="1" applyFill="1" applyBorder="1"/>
    <xf numFmtId="3" fontId="12" fillId="2" borderId="13" xfId="0" applyNumberFormat="1" applyFont="1" applyFill="1" applyBorder="1" applyAlignment="1">
      <alignment horizontal="right"/>
    </xf>
    <xf numFmtId="3" fontId="13" fillId="2" borderId="0" xfId="0" applyNumberFormat="1" applyFont="1" applyFill="1"/>
    <xf numFmtId="3" fontId="13" fillId="2" borderId="6" xfId="0" applyNumberFormat="1" applyFont="1" applyFill="1" applyBorder="1"/>
    <xf numFmtId="164" fontId="9" fillId="2" borderId="14" xfId="0" applyNumberFormat="1" applyFont="1" applyFill="1" applyBorder="1" applyAlignment="1">
      <alignment horizontal="center"/>
    </xf>
    <xf numFmtId="3" fontId="12" fillId="2" borderId="9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3" fontId="2" fillId="0" borderId="10" xfId="0" applyNumberFormat="1" applyFont="1" applyBorder="1"/>
    <xf numFmtId="3" fontId="9" fillId="2" borderId="10" xfId="0" applyNumberFormat="1" applyFont="1" applyFill="1" applyBorder="1" applyAlignment="1">
      <alignment horizontal="center"/>
    </xf>
    <xf numFmtId="164" fontId="9" fillId="2" borderId="10" xfId="0" applyNumberFormat="1" applyFont="1" applyFill="1" applyBorder="1" applyAlignment="1">
      <alignment horizontal="center"/>
    </xf>
    <xf numFmtId="167" fontId="2" fillId="0" borderId="0" xfId="0" applyNumberFormat="1" applyFont="1"/>
    <xf numFmtId="3" fontId="3" fillId="2" borderId="16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3" fontId="3" fillId="2" borderId="18" xfId="0" applyNumberFormat="1" applyFont="1" applyFill="1" applyBorder="1" applyAlignment="1">
      <alignment horizontal="center"/>
    </xf>
  </cellXfs>
  <cellStyles count="5">
    <cellStyle name="Normal" xfId="0" builtinId="0"/>
    <cellStyle name="Normal 12" xfId="4" xr:uid="{4B4C46B5-19EA-47F2-A418-AE0CEDAEE194}"/>
    <cellStyle name="Normal 2" xfId="2" xr:uid="{25B76560-F7CF-4F15-A7F9-D36AC96EC905}"/>
    <cellStyle name="Normal 3 2" xfId="1" xr:uid="{52C287EB-B3DE-4B3E-9B58-50CA652E8793}"/>
    <cellStyle name="Normal_V2.01" xfId="3" xr:uid="{878B012C-B8DB-452C-8039-6394147EA5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ernando%20Herrera\Desktop\CCAA%202023\GRI&#209;O%20ECOLOGIC\AUDITORIA%20PREVIA%2023\CCAA\EEFF%2023P%20%20sin%20decimales%20DC%20V3.xlsx" TargetMode="External"/><Relationship Id="rId1" Type="http://schemas.openxmlformats.org/officeDocument/2006/relationships/externalLinkPath" Target="/Users/Fernando%20Herrera/Desktop/CCAA%202023/GRI&#209;O%20ECOLOGIC/AUDITORIA%20PREVIA%2023/CCAA/EEFF%2023P%20%20sin%20decimales%20DC%20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226\Lleida\Users\david.cano\AppData\Local\Microsoft\Windows\INetCache\Content.Outlook\FEBH0YJQ\EEFF-GE-22%20(002)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ernando%20Herrera\Desktop\CCAA%202023\GRI&#209;O%20ECOLOGIC\AUDITORIA%20PREVIA%2023\CCAA\consolidado%20%202023\EEFFII-GE-300623%20v1.xlsx" TargetMode="External"/><Relationship Id="rId1" Type="http://schemas.openxmlformats.org/officeDocument/2006/relationships/externalLinkPath" Target="/Users/Fernando%20Herrera/Desktop/CCAA%202023/GRI&#209;O%20ECOLOGIC/AUDITORIA%20PREVIA%2023/CCAA/consolidado%20%202023/EEFFII-GE-300623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detalle"/>
      <sheetName val="BSS"/>
      <sheetName val="BSS DC"/>
      <sheetName val="BCE"/>
      <sheetName val="PL"/>
      <sheetName val="CAlculo IS"/>
      <sheetName val="ECPN-A"/>
      <sheetName val="ECPN-B INTERMEDIO 23-22"/>
      <sheetName val="ECPN-B"/>
      <sheetName val="EFE"/>
      <sheetName val="BCE (2)"/>
      <sheetName val="BCE (3) valores"/>
      <sheetName val="PL (2) valores"/>
    </sheetNames>
    <sheetDataSet>
      <sheetData sheetId="0">
        <row r="3">
          <cell r="B3" t="str">
            <v>BALANCE DE SITUACIÓN INTERMEDIO A 30 DE JUNIO DE 2023</v>
          </cell>
        </row>
      </sheetData>
      <sheetData sheetId="1"/>
      <sheetData sheetId="2">
        <row r="152">
          <cell r="I152">
            <v>74522944</v>
          </cell>
        </row>
      </sheetData>
      <sheetData sheetId="3"/>
      <sheetData sheetId="4">
        <row r="2">
          <cell r="D2" t="str">
            <v>Griño Ecologic, S.A.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CE"/>
      <sheetName val="PL"/>
      <sheetName val="ECPN-A"/>
      <sheetName val="ECPN-B"/>
      <sheetName val="EFE"/>
    </sheetNames>
    <sheetDataSet>
      <sheetData sheetId="0" refreshError="1">
        <row r="24">
          <cell r="M24">
            <v>12507780</v>
          </cell>
          <cell r="O24">
            <v>6401144.1299999999</v>
          </cell>
        </row>
        <row r="28">
          <cell r="O28">
            <v>506301.34</v>
          </cell>
        </row>
        <row r="54">
          <cell r="O54">
            <v>73117.919999999998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CE"/>
      <sheetName val="PL"/>
      <sheetName val="ECPN-A"/>
      <sheetName val="ECPN-B"/>
      <sheetName val="EFE"/>
      <sheetName val="Bal para EFE"/>
      <sheetName val="BCE comentarios"/>
      <sheetName val="BCE en valores"/>
      <sheetName val="PL en valores"/>
      <sheetName val="Hoja1"/>
      <sheetName val="Hoja2"/>
      <sheetName val="Hoja3"/>
      <sheetName val="TACC"/>
      <sheetName val="Hoja5"/>
    </sheetNames>
    <sheetDataSet>
      <sheetData sheetId="0">
        <row r="2">
          <cell r="D2" t="str">
            <v>Griño Ecologic, S.A.</v>
          </cell>
        </row>
        <row r="73">
          <cell r="M73">
            <v>287756</v>
          </cell>
        </row>
      </sheetData>
      <sheetData sheetId="1">
        <row r="33">
          <cell r="M33">
            <v>-56659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4ADC7-4594-480B-A754-2A7A317F8443}">
  <sheetPr>
    <tabColor rgb="FF00B050"/>
    <pageSetUpPr fitToPage="1"/>
  </sheetPr>
  <dimension ref="A1:AC202"/>
  <sheetViews>
    <sheetView showGridLines="0" tabSelected="1" topLeftCell="A123" zoomScale="85" zoomScaleNormal="85" workbookViewId="0">
      <selection activeCell="A184" sqref="A184:XFD191"/>
    </sheetView>
  </sheetViews>
  <sheetFormatPr baseColWidth="10" defaultColWidth="11.46484375" defaultRowHeight="13.15" x14ac:dyDescent="0.4"/>
  <cols>
    <col min="1" max="1" width="3.19921875" style="1" customWidth="1"/>
    <col min="2" max="2" width="11.53125" style="1" customWidth="1"/>
    <col min="3" max="3" width="3.46484375" style="1" customWidth="1"/>
    <col min="4" max="4" width="2" style="1" customWidth="1"/>
    <col min="5" max="5" width="3.46484375" style="1" customWidth="1"/>
    <col min="6" max="6" width="3.19921875" style="1" customWidth="1"/>
    <col min="7" max="7" width="11.46484375" style="1" customWidth="1"/>
    <col min="8" max="8" width="16.796875" style="1" customWidth="1"/>
    <col min="9" max="9" width="18.796875" style="1" customWidth="1"/>
    <col min="10" max="10" width="1.796875" style="45" customWidth="1"/>
    <col min="11" max="11" width="15" style="2" customWidth="1"/>
    <col min="12" max="12" width="1.796875" style="45" customWidth="1"/>
    <col min="13" max="13" width="15" style="2" customWidth="1"/>
    <col min="14" max="14" width="1.796875" style="45" customWidth="1"/>
    <col min="15" max="15" width="15" style="2" customWidth="1"/>
    <col min="16" max="16" width="2.19921875" style="2" customWidth="1"/>
    <col min="17" max="17" width="8.9296875" style="1" customWidth="1"/>
    <col min="18" max="20" width="11.46484375" style="1"/>
    <col min="28" max="16384" width="11.46484375" style="1"/>
  </cols>
  <sheetData>
    <row r="1" spans="4:29" x14ac:dyDescent="0.4">
      <c r="J1" s="2"/>
      <c r="L1" s="2"/>
      <c r="N1" s="2"/>
      <c r="T1"/>
      <c r="AB1"/>
      <c r="AC1"/>
    </row>
    <row r="2" spans="4:29" x14ac:dyDescent="0.4">
      <c r="D2" s="3" t="s">
        <v>0</v>
      </c>
      <c r="I2" s="4" t="s">
        <v>1</v>
      </c>
      <c r="J2" s="2"/>
      <c r="L2" s="2"/>
      <c r="N2" s="2"/>
      <c r="T2"/>
      <c r="AB2"/>
      <c r="AC2"/>
    </row>
    <row r="3" spans="4:29" x14ac:dyDescent="0.4">
      <c r="D3" s="3"/>
      <c r="J3" s="2"/>
      <c r="L3" s="2"/>
      <c r="N3" s="2"/>
      <c r="T3"/>
      <c r="AB3"/>
      <c r="AC3"/>
    </row>
    <row r="4" spans="4:29" s="5" customFormat="1" ht="18" x14ac:dyDescent="0.55000000000000004">
      <c r="D4" s="5" t="str">
        <f>IF(I2="intermedio",[1]Hoja1!B3,"BALANCE DE SITUACIÓN")</f>
        <v>BALANCE DE SITUACIÓN INTERMEDIO A 30 DE JUNIO DE 2023</v>
      </c>
      <c r="J4" s="6"/>
      <c r="K4" s="6"/>
      <c r="L4" s="6"/>
      <c r="M4" s="6"/>
      <c r="N4" s="6"/>
      <c r="O4" s="6"/>
      <c r="P4" s="6"/>
      <c r="T4"/>
      <c r="U4"/>
      <c r="V4"/>
      <c r="W4"/>
      <c r="X4"/>
      <c r="Y4"/>
      <c r="Z4"/>
      <c r="AA4"/>
      <c r="AB4"/>
      <c r="AC4"/>
    </row>
    <row r="5" spans="4:29" x14ac:dyDescent="0.4">
      <c r="J5" s="2"/>
      <c r="K5" s="7"/>
      <c r="L5" s="2"/>
      <c r="M5" s="7"/>
      <c r="N5" s="2"/>
      <c r="T5"/>
      <c r="AB5"/>
      <c r="AC5"/>
    </row>
    <row r="6" spans="4:29" x14ac:dyDescent="0.4">
      <c r="D6" s="8"/>
      <c r="E6" s="9" t="s">
        <v>2</v>
      </c>
      <c r="F6" s="8"/>
      <c r="G6" s="8"/>
      <c r="H6" s="8"/>
      <c r="I6" s="8"/>
      <c r="J6" s="8"/>
      <c r="K6" s="10" t="s">
        <v>3</v>
      </c>
      <c r="L6" s="8"/>
      <c r="M6" s="11">
        <v>45107</v>
      </c>
      <c r="N6" s="8"/>
      <c r="O6" s="11">
        <v>44926</v>
      </c>
      <c r="P6" s="12"/>
      <c r="T6"/>
      <c r="AB6"/>
      <c r="AC6"/>
    </row>
    <row r="7" spans="4:29" x14ac:dyDescent="0.4">
      <c r="J7" s="2"/>
      <c r="K7" s="13"/>
      <c r="L7" s="2"/>
      <c r="M7" s="14"/>
      <c r="N7" s="2"/>
      <c r="O7" s="14"/>
      <c r="P7" s="14"/>
      <c r="T7"/>
      <c r="AB7"/>
      <c r="AC7"/>
    </row>
    <row r="8" spans="4:29" ht="16.5" customHeight="1" x14ac:dyDescent="0.4">
      <c r="D8" s="15"/>
      <c r="E8" s="16" t="s">
        <v>4</v>
      </c>
      <c r="F8" s="17"/>
      <c r="G8" s="17"/>
      <c r="H8" s="17"/>
      <c r="I8" s="17"/>
      <c r="J8" s="18"/>
      <c r="K8" s="19"/>
      <c r="L8" s="2"/>
      <c r="M8" s="20">
        <v>32808847</v>
      </c>
      <c r="N8" s="2"/>
      <c r="O8" s="20">
        <v>34263867</v>
      </c>
      <c r="P8" s="21"/>
      <c r="T8"/>
      <c r="AB8"/>
      <c r="AC8"/>
    </row>
    <row r="9" spans="4:29" ht="12.75" customHeight="1" x14ac:dyDescent="0.4">
      <c r="D9" s="22"/>
      <c r="I9" s="23"/>
      <c r="J9" s="2"/>
      <c r="K9" s="24"/>
      <c r="L9" s="2"/>
      <c r="M9" s="25"/>
      <c r="N9" s="2"/>
      <c r="O9" s="25"/>
      <c r="P9" s="26"/>
      <c r="T9"/>
      <c r="AB9"/>
      <c r="AC9"/>
    </row>
    <row r="10" spans="4:29" x14ac:dyDescent="0.4">
      <c r="D10" s="27"/>
      <c r="E10" s="3" t="s">
        <v>5</v>
      </c>
      <c r="I10" s="23"/>
      <c r="J10" s="2"/>
      <c r="K10" s="28">
        <v>5</v>
      </c>
      <c r="L10" s="2"/>
      <c r="M10" s="29">
        <v>5002606</v>
      </c>
      <c r="N10" s="2"/>
      <c r="O10" s="29">
        <v>6005721</v>
      </c>
      <c r="P10" s="30"/>
      <c r="T10"/>
      <c r="AB10"/>
      <c r="AC10"/>
    </row>
    <row r="11" spans="4:29" x14ac:dyDescent="0.4">
      <c r="D11" s="27"/>
      <c r="E11" s="31" t="s">
        <v>6</v>
      </c>
      <c r="F11" s="1" t="s">
        <v>7</v>
      </c>
      <c r="I11" s="23"/>
      <c r="J11" s="2"/>
      <c r="K11" s="28"/>
      <c r="L11" s="2"/>
      <c r="M11" s="32">
        <v>0</v>
      </c>
      <c r="N11" s="2"/>
      <c r="O11" s="29"/>
      <c r="P11" s="30"/>
      <c r="T11"/>
      <c r="AB11"/>
      <c r="AC11"/>
    </row>
    <row r="12" spans="4:29" x14ac:dyDescent="0.4">
      <c r="D12" s="27"/>
      <c r="E12" s="31" t="s">
        <v>8</v>
      </c>
      <c r="F12" s="1" t="s">
        <v>9</v>
      </c>
      <c r="I12" s="23"/>
      <c r="J12" s="2"/>
      <c r="K12" s="28"/>
      <c r="L12" s="2"/>
      <c r="M12" s="32">
        <v>0</v>
      </c>
      <c r="N12" s="26"/>
      <c r="O12" s="29"/>
      <c r="P12" s="30"/>
      <c r="T12"/>
      <c r="AB12"/>
      <c r="AC12"/>
    </row>
    <row r="13" spans="4:29" x14ac:dyDescent="0.4">
      <c r="D13" s="27"/>
      <c r="E13" s="31" t="s">
        <v>10</v>
      </c>
      <c r="F13" s="1" t="s">
        <v>11</v>
      </c>
      <c r="I13" s="23"/>
      <c r="J13" s="2"/>
      <c r="K13" s="28"/>
      <c r="L13" s="2"/>
      <c r="M13" s="32">
        <v>0</v>
      </c>
      <c r="N13" s="26"/>
      <c r="O13" s="29"/>
      <c r="P13" s="30"/>
      <c r="T13"/>
      <c r="AB13"/>
      <c r="AC13"/>
    </row>
    <row r="14" spans="4:29" x14ac:dyDescent="0.4">
      <c r="D14" s="33"/>
      <c r="E14" s="31" t="s">
        <v>13</v>
      </c>
      <c r="F14" s="1" t="s">
        <v>14</v>
      </c>
      <c r="I14" s="23"/>
      <c r="J14" s="2"/>
      <c r="K14" s="34"/>
      <c r="L14" s="2"/>
      <c r="M14" s="32">
        <v>4977986</v>
      </c>
      <c r="N14" s="26"/>
      <c r="O14" s="32">
        <v>5973583</v>
      </c>
      <c r="P14" s="26"/>
      <c r="T14"/>
      <c r="AB14"/>
      <c r="AC14"/>
    </row>
    <row r="15" spans="4:29" x14ac:dyDescent="0.4">
      <c r="D15" s="33"/>
      <c r="E15" s="31" t="s">
        <v>16</v>
      </c>
      <c r="F15" s="1" t="s">
        <v>17</v>
      </c>
      <c r="I15" s="23"/>
      <c r="J15" s="2"/>
      <c r="K15" s="24"/>
      <c r="L15" s="2"/>
      <c r="M15" s="32">
        <v>24620</v>
      </c>
      <c r="N15" s="26"/>
      <c r="O15" s="32">
        <v>32138</v>
      </c>
      <c r="P15" s="26"/>
      <c r="T15"/>
      <c r="AB15"/>
      <c r="AC15"/>
    </row>
    <row r="16" spans="4:29" x14ac:dyDescent="0.4">
      <c r="D16" s="33"/>
      <c r="E16" s="31" t="s">
        <v>18</v>
      </c>
      <c r="F16" s="1" t="s">
        <v>19</v>
      </c>
      <c r="I16" s="23"/>
      <c r="J16" s="2"/>
      <c r="K16" s="24"/>
      <c r="L16" s="2"/>
      <c r="M16" s="32">
        <v>0</v>
      </c>
      <c r="N16" s="26"/>
      <c r="O16" s="32"/>
      <c r="P16" s="26"/>
      <c r="T16"/>
      <c r="AB16"/>
      <c r="AC16"/>
    </row>
    <row r="17" spans="4:29" x14ac:dyDescent="0.4">
      <c r="D17" s="33"/>
      <c r="E17" s="31" t="s">
        <v>20</v>
      </c>
      <c r="F17" s="1" t="s">
        <v>21</v>
      </c>
      <c r="I17" s="23"/>
      <c r="J17" s="2"/>
      <c r="K17" s="24"/>
      <c r="L17" s="2"/>
      <c r="M17" s="32">
        <v>0</v>
      </c>
      <c r="N17" s="26"/>
      <c r="O17" s="32"/>
      <c r="P17" s="26"/>
      <c r="T17"/>
      <c r="AB17"/>
      <c r="AC17"/>
    </row>
    <row r="18" spans="4:29" x14ac:dyDescent="0.4">
      <c r="D18" s="33"/>
      <c r="E18" s="31" t="s">
        <v>22</v>
      </c>
      <c r="F18" s="1" t="s">
        <v>23</v>
      </c>
      <c r="I18" s="23"/>
      <c r="J18" s="2"/>
      <c r="K18" s="24"/>
      <c r="L18" s="2"/>
      <c r="M18" s="32">
        <v>0</v>
      </c>
      <c r="N18" s="26"/>
      <c r="O18" s="32"/>
      <c r="P18" s="26"/>
      <c r="T18"/>
      <c r="AB18"/>
      <c r="AC18"/>
    </row>
    <row r="19" spans="4:29" x14ac:dyDescent="0.4">
      <c r="D19" s="33"/>
      <c r="E19" s="31" t="s">
        <v>24</v>
      </c>
      <c r="F19" s="1" t="s">
        <v>25</v>
      </c>
      <c r="I19" s="23"/>
      <c r="J19" s="2"/>
      <c r="K19" s="24"/>
      <c r="L19" s="2"/>
      <c r="M19" s="32">
        <v>0</v>
      </c>
      <c r="N19" s="26"/>
      <c r="O19" s="32"/>
      <c r="P19" s="26"/>
      <c r="T19"/>
      <c r="AB19"/>
      <c r="AC19"/>
    </row>
    <row r="20" spans="4:29" x14ac:dyDescent="0.4">
      <c r="D20" s="33"/>
      <c r="I20" s="23"/>
      <c r="J20" s="2"/>
      <c r="K20" s="24"/>
      <c r="L20" s="2"/>
      <c r="M20" s="32"/>
      <c r="N20" s="26"/>
      <c r="O20" s="32"/>
      <c r="P20" s="26"/>
      <c r="T20"/>
      <c r="AB20"/>
      <c r="AC20"/>
    </row>
    <row r="21" spans="4:29" x14ac:dyDescent="0.4">
      <c r="D21" s="33"/>
      <c r="E21" s="3" t="s">
        <v>26</v>
      </c>
      <c r="I21" s="23"/>
      <c r="J21" s="2"/>
      <c r="K21" s="28">
        <v>4</v>
      </c>
      <c r="L21" s="2"/>
      <c r="M21" s="29">
        <v>11631471</v>
      </c>
      <c r="N21" s="26"/>
      <c r="O21" s="29">
        <v>12188793</v>
      </c>
      <c r="P21" s="26"/>
      <c r="T21"/>
      <c r="AB21"/>
      <c r="AC21"/>
    </row>
    <row r="22" spans="4:29" x14ac:dyDescent="0.4">
      <c r="D22" s="33"/>
      <c r="E22" s="31" t="s">
        <v>6</v>
      </c>
      <c r="F22" s="1" t="s">
        <v>28</v>
      </c>
      <c r="I22" s="23"/>
      <c r="J22" s="2"/>
      <c r="K22" s="24"/>
      <c r="L22" s="2"/>
      <c r="M22" s="32">
        <v>1438290</v>
      </c>
      <c r="N22" s="26"/>
      <c r="O22" s="32">
        <v>1440249</v>
      </c>
      <c r="P22" s="26"/>
      <c r="T22"/>
      <c r="AB22"/>
      <c r="AC22"/>
    </row>
    <row r="23" spans="4:29" x14ac:dyDescent="0.4">
      <c r="D23" s="33"/>
      <c r="E23" s="31" t="s">
        <v>8</v>
      </c>
      <c r="F23" s="1" t="s">
        <v>30</v>
      </c>
      <c r="I23" s="23"/>
      <c r="J23" s="2"/>
      <c r="K23" s="24"/>
      <c r="L23" s="2"/>
      <c r="M23" s="32">
        <v>8672988</v>
      </c>
      <c r="N23" s="26"/>
      <c r="O23" s="32">
        <v>9370425</v>
      </c>
      <c r="P23" s="26"/>
      <c r="T23"/>
      <c r="AB23"/>
      <c r="AC23"/>
    </row>
    <row r="24" spans="4:29" x14ac:dyDescent="0.4">
      <c r="D24" s="33"/>
      <c r="E24" s="31" t="s">
        <v>10</v>
      </c>
      <c r="F24" s="1" t="s">
        <v>32</v>
      </c>
      <c r="I24" s="23"/>
      <c r="J24" s="2"/>
      <c r="K24" s="24"/>
      <c r="L24" s="2"/>
      <c r="M24" s="32">
        <v>1520193</v>
      </c>
      <c r="N24" s="26"/>
      <c r="O24" s="32">
        <v>1378119</v>
      </c>
      <c r="P24" s="26"/>
      <c r="T24"/>
      <c r="AB24"/>
      <c r="AC24"/>
    </row>
    <row r="25" spans="4:29" x14ac:dyDescent="0.4">
      <c r="D25" s="33"/>
      <c r="I25" s="23"/>
      <c r="J25" s="2"/>
      <c r="K25" s="24"/>
      <c r="L25" s="2"/>
      <c r="M25" s="32"/>
      <c r="N25" s="26"/>
      <c r="O25" s="32"/>
      <c r="P25" s="26"/>
      <c r="T25"/>
      <c r="AB25"/>
      <c r="AC25"/>
    </row>
    <row r="26" spans="4:29" x14ac:dyDescent="0.4">
      <c r="D26" s="35"/>
      <c r="E26" s="3" t="s">
        <v>33</v>
      </c>
      <c r="I26" s="23"/>
      <c r="J26" s="2"/>
      <c r="K26" s="28"/>
      <c r="L26" s="2"/>
      <c r="M26" s="29">
        <v>0</v>
      </c>
      <c r="N26" s="26"/>
      <c r="O26" s="29">
        <v>0</v>
      </c>
      <c r="P26" s="30"/>
      <c r="T26"/>
      <c r="AB26"/>
      <c r="AC26"/>
    </row>
    <row r="27" spans="4:29" x14ac:dyDescent="0.4">
      <c r="D27" s="33"/>
      <c r="E27" s="31" t="s">
        <v>6</v>
      </c>
      <c r="F27" s="1" t="s">
        <v>28</v>
      </c>
      <c r="I27" s="23"/>
      <c r="J27" s="2"/>
      <c r="K27" s="24"/>
      <c r="L27" s="2"/>
      <c r="M27" s="32">
        <v>0</v>
      </c>
      <c r="N27" s="26"/>
      <c r="O27" s="32"/>
      <c r="P27" s="26"/>
      <c r="T27"/>
      <c r="AB27"/>
      <c r="AC27"/>
    </row>
    <row r="28" spans="4:29" x14ac:dyDescent="0.4">
      <c r="D28" s="33"/>
      <c r="E28" s="31" t="s">
        <v>8</v>
      </c>
      <c r="F28" s="1" t="s">
        <v>30</v>
      </c>
      <c r="I28" s="23"/>
      <c r="J28" s="2"/>
      <c r="K28" s="24"/>
      <c r="L28" s="2"/>
      <c r="M28" s="32">
        <v>0</v>
      </c>
      <c r="N28" s="26"/>
      <c r="O28" s="32"/>
      <c r="P28" s="26"/>
      <c r="T28"/>
      <c r="AB28"/>
      <c r="AC28"/>
    </row>
    <row r="29" spans="4:29" x14ac:dyDescent="0.4">
      <c r="D29" s="33"/>
      <c r="I29" s="23"/>
      <c r="J29" s="2"/>
      <c r="K29" s="24"/>
      <c r="L29" s="2"/>
      <c r="M29" s="32"/>
      <c r="N29" s="26"/>
      <c r="O29" s="32"/>
      <c r="P29" s="26"/>
      <c r="T29"/>
      <c r="AB29"/>
      <c r="AC29"/>
    </row>
    <row r="30" spans="4:29" x14ac:dyDescent="0.4">
      <c r="D30" s="35"/>
      <c r="E30" s="3" t="s">
        <v>34</v>
      </c>
      <c r="I30" s="23"/>
      <c r="J30" s="2"/>
      <c r="K30" s="28">
        <v>7</v>
      </c>
      <c r="L30" s="2"/>
      <c r="M30" s="32"/>
      <c r="N30" s="26"/>
      <c r="O30" s="32"/>
      <c r="P30" s="26"/>
      <c r="T30"/>
      <c r="AB30"/>
      <c r="AC30"/>
    </row>
    <row r="31" spans="4:29" x14ac:dyDescent="0.4">
      <c r="D31" s="35"/>
      <c r="E31" s="3" t="s">
        <v>35</v>
      </c>
      <c r="I31" s="23"/>
      <c r="J31" s="2"/>
      <c r="K31" s="28"/>
      <c r="L31" s="2"/>
      <c r="M31" s="29">
        <v>13864028</v>
      </c>
      <c r="N31" s="26"/>
      <c r="O31" s="29">
        <v>13819282</v>
      </c>
      <c r="P31" s="30"/>
      <c r="T31"/>
      <c r="AB31"/>
      <c r="AC31"/>
    </row>
    <row r="32" spans="4:29" x14ac:dyDescent="0.4">
      <c r="D32" s="33"/>
      <c r="E32" s="31" t="s">
        <v>6</v>
      </c>
      <c r="F32" s="1" t="s">
        <v>37</v>
      </c>
      <c r="I32" s="23"/>
      <c r="J32" s="2"/>
      <c r="K32" s="24"/>
      <c r="L32" s="2"/>
      <c r="M32" s="32">
        <v>835413</v>
      </c>
      <c r="N32" s="26"/>
      <c r="O32" s="32">
        <v>985413</v>
      </c>
      <c r="P32" s="26"/>
      <c r="T32"/>
      <c r="AB32"/>
      <c r="AC32"/>
    </row>
    <row r="33" spans="1:29" x14ac:dyDescent="0.4">
      <c r="D33" s="33"/>
      <c r="E33" s="31" t="s">
        <v>8</v>
      </c>
      <c r="F33" s="1" t="s">
        <v>39</v>
      </c>
      <c r="I33" s="23"/>
      <c r="J33" s="2"/>
      <c r="K33" s="24"/>
      <c r="L33" s="2"/>
      <c r="M33" s="32">
        <v>13028615</v>
      </c>
      <c r="N33" s="26"/>
      <c r="O33" s="32">
        <v>12833869</v>
      </c>
      <c r="P33" s="26"/>
      <c r="T33"/>
      <c r="AB33"/>
      <c r="AC33"/>
    </row>
    <row r="34" spans="1:29" x14ac:dyDescent="0.4">
      <c r="D34" s="33"/>
      <c r="E34" s="31" t="s">
        <v>10</v>
      </c>
      <c r="F34" s="1" t="s">
        <v>40</v>
      </c>
      <c r="I34" s="23"/>
      <c r="J34" s="2"/>
      <c r="K34" s="24"/>
      <c r="L34" s="2"/>
      <c r="M34" s="32">
        <v>0</v>
      </c>
      <c r="N34" s="26"/>
      <c r="O34" s="32"/>
      <c r="P34" s="26"/>
      <c r="T34"/>
      <c r="AB34"/>
      <c r="AC34"/>
    </row>
    <row r="35" spans="1:29" x14ac:dyDescent="0.4">
      <c r="D35" s="33"/>
      <c r="E35" s="31" t="s">
        <v>13</v>
      </c>
      <c r="F35" s="1" t="s">
        <v>41</v>
      </c>
      <c r="I35" s="23"/>
      <c r="J35" s="2"/>
      <c r="K35" s="24"/>
      <c r="L35" s="2"/>
      <c r="M35" s="32">
        <v>0</v>
      </c>
      <c r="N35" s="26"/>
      <c r="O35" s="32"/>
      <c r="P35" s="26"/>
      <c r="T35"/>
      <c r="AB35"/>
      <c r="AC35"/>
    </row>
    <row r="36" spans="1:29" x14ac:dyDescent="0.4">
      <c r="D36" s="33"/>
      <c r="E36" s="31" t="s">
        <v>16</v>
      </c>
      <c r="F36" s="1" t="s">
        <v>42</v>
      </c>
      <c r="I36" s="23"/>
      <c r="J36" s="2"/>
      <c r="K36" s="24"/>
      <c r="L36" s="2"/>
      <c r="M36" s="32">
        <v>0</v>
      </c>
      <c r="N36" s="26"/>
      <c r="O36" s="32"/>
      <c r="P36" s="26"/>
      <c r="T36"/>
      <c r="AB36"/>
      <c r="AC36"/>
    </row>
    <row r="37" spans="1:29" x14ac:dyDescent="0.4">
      <c r="D37" s="33"/>
      <c r="E37" s="31" t="s">
        <v>18</v>
      </c>
      <c r="F37" s="1" t="s">
        <v>43</v>
      </c>
      <c r="I37" s="23"/>
      <c r="J37" s="2"/>
      <c r="K37" s="24"/>
      <c r="L37" s="2"/>
      <c r="M37" s="32">
        <v>0</v>
      </c>
      <c r="N37" s="26"/>
      <c r="O37" s="32"/>
      <c r="P37" s="26"/>
      <c r="T37"/>
      <c r="AB37"/>
      <c r="AC37"/>
    </row>
    <row r="38" spans="1:29" x14ac:dyDescent="0.4">
      <c r="D38" s="22"/>
      <c r="I38" s="23"/>
      <c r="J38" s="2"/>
      <c r="K38" s="24"/>
      <c r="L38" s="2"/>
      <c r="M38" s="32"/>
      <c r="N38" s="26"/>
      <c r="O38" s="32"/>
      <c r="P38" s="26"/>
      <c r="T38"/>
      <c r="AB38"/>
      <c r="AC38"/>
    </row>
    <row r="39" spans="1:29" x14ac:dyDescent="0.4">
      <c r="D39" s="35"/>
      <c r="E39" s="3" t="s">
        <v>44</v>
      </c>
      <c r="I39" s="23"/>
      <c r="J39" s="2"/>
      <c r="K39" s="36">
        <v>7</v>
      </c>
      <c r="L39" s="2"/>
      <c r="M39" s="29">
        <v>927447</v>
      </c>
      <c r="N39" s="26"/>
      <c r="O39" s="29">
        <v>866776</v>
      </c>
      <c r="P39" s="30"/>
      <c r="T39"/>
      <c r="AB39"/>
      <c r="AC39"/>
    </row>
    <row r="40" spans="1:29" x14ac:dyDescent="0.4">
      <c r="D40" s="33"/>
      <c r="E40" s="31" t="s">
        <v>6</v>
      </c>
      <c r="F40" s="1" t="s">
        <v>37</v>
      </c>
      <c r="I40" s="23"/>
      <c r="J40" s="2"/>
      <c r="K40" s="24"/>
      <c r="L40" s="2"/>
      <c r="M40" s="32">
        <v>120467</v>
      </c>
      <c r="N40" s="26"/>
      <c r="O40" s="32">
        <v>120467</v>
      </c>
      <c r="P40" s="26"/>
      <c r="T40"/>
      <c r="AB40"/>
      <c r="AC40"/>
    </row>
    <row r="41" spans="1:29" x14ac:dyDescent="0.4">
      <c r="D41" s="33"/>
      <c r="E41" s="31" t="s">
        <v>8</v>
      </c>
      <c r="F41" s="1" t="s">
        <v>39</v>
      </c>
      <c r="I41" s="23"/>
      <c r="J41" s="2"/>
      <c r="K41" s="24"/>
      <c r="L41" s="2"/>
      <c r="M41" s="32">
        <v>0</v>
      </c>
      <c r="N41" s="26"/>
      <c r="O41" s="32"/>
      <c r="P41" s="26"/>
      <c r="T41"/>
      <c r="AB41"/>
      <c r="AC41"/>
    </row>
    <row r="42" spans="1:29" x14ac:dyDescent="0.4">
      <c r="D42" s="33"/>
      <c r="E42" s="31" t="s">
        <v>10</v>
      </c>
      <c r="F42" s="1" t="s">
        <v>40</v>
      </c>
      <c r="I42" s="23"/>
      <c r="J42" s="2"/>
      <c r="K42" s="24"/>
      <c r="L42" s="2"/>
      <c r="M42" s="32">
        <v>0</v>
      </c>
      <c r="N42" s="26"/>
      <c r="O42" s="32"/>
      <c r="P42" s="26"/>
      <c r="T42"/>
      <c r="AB42"/>
      <c r="AC42"/>
    </row>
    <row r="43" spans="1:29" x14ac:dyDescent="0.4">
      <c r="D43" s="33"/>
      <c r="E43" s="31" t="s">
        <v>13</v>
      </c>
      <c r="F43" s="1" t="s">
        <v>41</v>
      </c>
      <c r="I43" s="23"/>
      <c r="J43" s="2"/>
      <c r="K43" s="24"/>
      <c r="L43" s="2"/>
      <c r="M43" s="32">
        <v>1000</v>
      </c>
      <c r="N43" s="26"/>
      <c r="O43" s="32">
        <v>1000</v>
      </c>
      <c r="P43" s="26"/>
      <c r="T43"/>
      <c r="AB43"/>
      <c r="AC43"/>
    </row>
    <row r="44" spans="1:29" x14ac:dyDescent="0.4">
      <c r="A44" s="3"/>
      <c r="D44" s="33"/>
      <c r="E44" s="31" t="s">
        <v>16</v>
      </c>
      <c r="F44" s="1" t="s">
        <v>42</v>
      </c>
      <c r="I44" s="23"/>
      <c r="J44" s="2"/>
      <c r="K44" s="24"/>
      <c r="L44" s="2"/>
      <c r="M44" s="32">
        <v>805980</v>
      </c>
      <c r="N44" s="26"/>
      <c r="O44" s="32">
        <v>745309</v>
      </c>
      <c r="P44" s="26"/>
      <c r="T44"/>
      <c r="AB44"/>
      <c r="AC44"/>
    </row>
    <row r="45" spans="1:29" x14ac:dyDescent="0.4">
      <c r="A45" s="3"/>
      <c r="D45" s="33"/>
      <c r="E45" s="31" t="s">
        <v>18</v>
      </c>
      <c r="F45" s="1" t="s">
        <v>43</v>
      </c>
      <c r="I45" s="23"/>
      <c r="J45" s="2"/>
      <c r="K45" s="24"/>
      <c r="L45" s="2"/>
      <c r="M45" s="32">
        <v>0</v>
      </c>
      <c r="N45" s="26"/>
      <c r="O45" s="32"/>
      <c r="P45" s="26"/>
      <c r="T45"/>
      <c r="AB45"/>
      <c r="AC45"/>
    </row>
    <row r="46" spans="1:29" x14ac:dyDescent="0.4">
      <c r="A46" s="3"/>
      <c r="B46" s="3"/>
      <c r="D46" s="33"/>
      <c r="I46" s="23"/>
      <c r="J46" s="2"/>
      <c r="K46" s="24"/>
      <c r="L46" s="2"/>
      <c r="M46" s="32"/>
      <c r="N46" s="26"/>
      <c r="O46" s="32"/>
      <c r="P46" s="26"/>
      <c r="T46"/>
      <c r="AB46"/>
      <c r="AC46"/>
    </row>
    <row r="47" spans="1:29" x14ac:dyDescent="0.4">
      <c r="A47" s="3"/>
      <c r="B47" s="37"/>
      <c r="D47" s="35"/>
      <c r="E47" s="3" t="s">
        <v>46</v>
      </c>
      <c r="I47" s="23"/>
      <c r="J47" s="2"/>
      <c r="K47" s="28">
        <v>10</v>
      </c>
      <c r="L47" s="2"/>
      <c r="M47" s="29">
        <v>1383295</v>
      </c>
      <c r="N47" s="26"/>
      <c r="O47" s="29">
        <v>1383295</v>
      </c>
      <c r="P47" s="30"/>
      <c r="T47"/>
      <c r="AB47"/>
      <c r="AC47"/>
    </row>
    <row r="48" spans="1:29" x14ac:dyDescent="0.4">
      <c r="D48" s="38"/>
      <c r="E48" s="39"/>
      <c r="F48" s="39"/>
      <c r="G48" s="39"/>
      <c r="H48" s="39"/>
      <c r="I48" s="40"/>
      <c r="J48" s="2"/>
      <c r="K48" s="41"/>
      <c r="L48" s="2"/>
      <c r="M48" s="42"/>
      <c r="N48" s="43"/>
      <c r="O48" s="42"/>
      <c r="P48" s="43"/>
      <c r="T48"/>
      <c r="AB48"/>
      <c r="AC48"/>
    </row>
    <row r="49" spans="2:29" x14ac:dyDescent="0.4">
      <c r="E49" s="44"/>
      <c r="J49" s="2"/>
      <c r="K49" s="45"/>
      <c r="L49" s="2"/>
      <c r="M49" s="43"/>
      <c r="N49" s="43"/>
      <c r="O49" s="43"/>
      <c r="P49" s="43"/>
      <c r="T49"/>
      <c r="AB49"/>
      <c r="AC49"/>
    </row>
    <row r="50" spans="2:29" ht="16.5" customHeight="1" x14ac:dyDescent="0.4">
      <c r="D50" s="15"/>
      <c r="E50" s="16" t="s">
        <v>47</v>
      </c>
      <c r="F50" s="17"/>
      <c r="G50" s="17"/>
      <c r="H50" s="17"/>
      <c r="I50" s="17"/>
      <c r="J50" s="18"/>
      <c r="K50" s="19"/>
      <c r="L50" s="2"/>
      <c r="M50" s="46">
        <v>41714099</v>
      </c>
      <c r="N50" s="43"/>
      <c r="O50" s="46">
        <v>41279679</v>
      </c>
      <c r="P50" s="30"/>
      <c r="T50"/>
      <c r="AB50"/>
      <c r="AC50"/>
    </row>
    <row r="51" spans="2:29" x14ac:dyDescent="0.4">
      <c r="D51" s="47"/>
      <c r="E51" s="48"/>
      <c r="F51" s="48"/>
      <c r="G51" s="48"/>
      <c r="H51" s="48"/>
      <c r="I51" s="49"/>
      <c r="J51" s="2"/>
      <c r="K51" s="50"/>
      <c r="L51" s="2"/>
      <c r="M51" s="25"/>
      <c r="N51" s="43"/>
      <c r="O51" s="25"/>
      <c r="P51" s="26"/>
      <c r="T51"/>
      <c r="AB51"/>
      <c r="AC51"/>
    </row>
    <row r="52" spans="2:29" x14ac:dyDescent="0.4">
      <c r="B52" s="37"/>
      <c r="D52" s="22"/>
      <c r="E52" s="3" t="s">
        <v>48</v>
      </c>
      <c r="I52" s="23"/>
      <c r="J52" s="2"/>
      <c r="K52" s="24"/>
      <c r="L52" s="2"/>
      <c r="M52" s="32"/>
      <c r="N52" s="43"/>
      <c r="O52" s="32"/>
      <c r="P52" s="26"/>
      <c r="T52"/>
      <c r="AB52"/>
      <c r="AC52"/>
    </row>
    <row r="53" spans="2:29" x14ac:dyDescent="0.4">
      <c r="D53" s="22"/>
      <c r="I53" s="23"/>
      <c r="J53" s="2"/>
      <c r="K53" s="24"/>
      <c r="L53" s="2"/>
      <c r="M53" s="32"/>
      <c r="N53" s="43"/>
      <c r="O53" s="32"/>
      <c r="P53" s="26"/>
      <c r="T53"/>
      <c r="AB53"/>
      <c r="AC53"/>
    </row>
    <row r="54" spans="2:29" x14ac:dyDescent="0.4">
      <c r="D54" s="35"/>
      <c r="E54" s="3" t="s">
        <v>49</v>
      </c>
      <c r="I54" s="23"/>
      <c r="J54" s="2"/>
      <c r="K54" s="28">
        <v>8</v>
      </c>
      <c r="L54" s="2"/>
      <c r="M54" s="29">
        <v>240098</v>
      </c>
      <c r="N54" s="43"/>
      <c r="O54" s="29">
        <v>272822</v>
      </c>
      <c r="P54" s="30"/>
      <c r="T54"/>
      <c r="AB54"/>
      <c r="AC54"/>
    </row>
    <row r="55" spans="2:29" x14ac:dyDescent="0.4">
      <c r="B55" s="37"/>
      <c r="D55" s="33"/>
      <c r="E55" s="31" t="s">
        <v>6</v>
      </c>
      <c r="F55" s="1" t="s">
        <v>51</v>
      </c>
      <c r="I55" s="23"/>
      <c r="J55" s="2"/>
      <c r="K55" s="24"/>
      <c r="L55" s="2"/>
      <c r="M55" s="32">
        <v>0</v>
      </c>
      <c r="N55" s="43"/>
      <c r="O55" s="32">
        <v>750</v>
      </c>
      <c r="P55" s="26"/>
      <c r="T55"/>
      <c r="AB55"/>
      <c r="AC55"/>
    </row>
    <row r="56" spans="2:29" x14ac:dyDescent="0.4">
      <c r="B56" s="37"/>
      <c r="D56" s="33"/>
      <c r="E56" s="31" t="s">
        <v>8</v>
      </c>
      <c r="F56" s="1" t="s">
        <v>53</v>
      </c>
      <c r="I56" s="23"/>
      <c r="J56" s="2"/>
      <c r="K56" s="24"/>
      <c r="L56" s="2"/>
      <c r="M56" s="32">
        <v>237070</v>
      </c>
      <c r="N56" s="43"/>
      <c r="O56" s="32">
        <v>269044</v>
      </c>
      <c r="P56" s="26"/>
      <c r="T56"/>
      <c r="AB56"/>
      <c r="AC56"/>
    </row>
    <row r="57" spans="2:29" x14ac:dyDescent="0.4">
      <c r="B57" s="37"/>
      <c r="D57" s="33"/>
      <c r="E57" s="31" t="s">
        <v>10</v>
      </c>
      <c r="F57" s="1" t="s">
        <v>54</v>
      </c>
      <c r="I57" s="23"/>
      <c r="J57" s="2"/>
      <c r="K57" s="24"/>
      <c r="L57" s="2"/>
      <c r="M57" s="32">
        <v>0</v>
      </c>
      <c r="N57" s="43"/>
      <c r="O57" s="32"/>
      <c r="P57" s="26"/>
      <c r="T57"/>
      <c r="AB57"/>
      <c r="AC57"/>
    </row>
    <row r="58" spans="2:29" x14ac:dyDescent="0.4">
      <c r="B58" s="37"/>
      <c r="D58" s="33"/>
      <c r="E58" s="31" t="s">
        <v>13</v>
      </c>
      <c r="F58" s="1" t="s">
        <v>55</v>
      </c>
      <c r="I58" s="23"/>
      <c r="J58" s="2"/>
      <c r="K58" s="24"/>
      <c r="L58" s="2"/>
      <c r="M58" s="32">
        <v>0</v>
      </c>
      <c r="N58" s="43"/>
      <c r="O58" s="32"/>
      <c r="P58" s="26"/>
      <c r="T58"/>
      <c r="AB58"/>
      <c r="AC58"/>
    </row>
    <row r="59" spans="2:29" x14ac:dyDescent="0.4">
      <c r="B59" s="37"/>
      <c r="D59" s="33"/>
      <c r="E59" s="31" t="s">
        <v>16</v>
      </c>
      <c r="F59" s="1" t="s">
        <v>56</v>
      </c>
      <c r="I59" s="23"/>
      <c r="J59" s="2"/>
      <c r="K59" s="24"/>
      <c r="L59" s="2"/>
      <c r="M59" s="32">
        <v>0</v>
      </c>
      <c r="N59" s="43"/>
      <c r="O59" s="32"/>
      <c r="P59" s="26"/>
      <c r="T59"/>
      <c r="AB59"/>
      <c r="AC59"/>
    </row>
    <row r="60" spans="2:29" x14ac:dyDescent="0.4">
      <c r="B60" s="37"/>
      <c r="D60" s="33"/>
      <c r="E60" s="31" t="s">
        <v>18</v>
      </c>
      <c r="F60" s="1" t="s">
        <v>58</v>
      </c>
      <c r="I60" s="23"/>
      <c r="J60" s="2"/>
      <c r="K60" s="24"/>
      <c r="L60" s="2"/>
      <c r="M60" s="32">
        <v>3028</v>
      </c>
      <c r="N60" s="43"/>
      <c r="O60" s="32">
        <v>3028</v>
      </c>
      <c r="P60" s="26"/>
      <c r="T60"/>
      <c r="AB60"/>
      <c r="AC60"/>
    </row>
    <row r="61" spans="2:29" x14ac:dyDescent="0.4">
      <c r="D61" s="22"/>
      <c r="I61" s="23"/>
      <c r="J61" s="2"/>
      <c r="K61" s="24"/>
      <c r="L61" s="2"/>
      <c r="M61" s="32"/>
      <c r="N61" s="43"/>
      <c r="O61" s="32"/>
      <c r="P61" s="26"/>
      <c r="T61"/>
      <c r="AB61"/>
      <c r="AC61"/>
    </row>
    <row r="62" spans="2:29" x14ac:dyDescent="0.4">
      <c r="D62" s="35"/>
      <c r="E62" s="3" t="s">
        <v>59</v>
      </c>
      <c r="I62" s="23"/>
      <c r="J62" s="2"/>
      <c r="K62" s="28">
        <v>7</v>
      </c>
      <c r="L62" s="2"/>
      <c r="M62" s="29">
        <v>17871374</v>
      </c>
      <c r="N62" s="26"/>
      <c r="O62" s="29">
        <v>21737662</v>
      </c>
      <c r="P62" s="30"/>
      <c r="T62"/>
      <c r="AB62"/>
      <c r="AC62"/>
    </row>
    <row r="63" spans="2:29" x14ac:dyDescent="0.4">
      <c r="B63" s="37"/>
      <c r="D63" s="33"/>
      <c r="E63" s="31" t="s">
        <v>6</v>
      </c>
      <c r="F63" s="1" t="s">
        <v>60</v>
      </c>
      <c r="I63" s="23"/>
      <c r="J63" s="2"/>
      <c r="K63" s="24"/>
      <c r="L63" s="2"/>
      <c r="M63" s="32">
        <v>13333470</v>
      </c>
      <c r="N63" s="26"/>
      <c r="O63" s="32">
        <v>16173844</v>
      </c>
      <c r="P63" s="26"/>
      <c r="T63"/>
      <c r="AB63"/>
      <c r="AC63"/>
    </row>
    <row r="64" spans="2:29" x14ac:dyDescent="0.4">
      <c r="B64" s="37"/>
      <c r="D64" s="33"/>
      <c r="E64" s="31" t="s">
        <v>8</v>
      </c>
      <c r="F64" s="1" t="s">
        <v>62</v>
      </c>
      <c r="I64" s="23"/>
      <c r="J64" s="2"/>
      <c r="K64" s="24"/>
      <c r="L64" s="2"/>
      <c r="M64" s="32">
        <v>4508187</v>
      </c>
      <c r="N64" s="26"/>
      <c r="O64" s="32">
        <v>5530618</v>
      </c>
      <c r="P64" s="26"/>
      <c r="T64"/>
      <c r="AB64"/>
      <c r="AC64"/>
    </row>
    <row r="65" spans="2:29" x14ac:dyDescent="0.4">
      <c r="B65" s="37"/>
      <c r="D65" s="33"/>
      <c r="E65" s="31" t="s">
        <v>10</v>
      </c>
      <c r="F65" s="1" t="s">
        <v>63</v>
      </c>
      <c r="I65" s="23"/>
      <c r="J65" s="2"/>
      <c r="K65" s="24"/>
      <c r="L65" s="2"/>
      <c r="M65" s="32">
        <v>0</v>
      </c>
      <c r="N65" s="26"/>
      <c r="O65" s="32">
        <v>0</v>
      </c>
      <c r="P65" s="26"/>
      <c r="T65"/>
      <c r="AB65"/>
      <c r="AC65"/>
    </row>
    <row r="66" spans="2:29" x14ac:dyDescent="0.4">
      <c r="B66" s="37"/>
      <c r="D66" s="33"/>
      <c r="E66" s="31" t="s">
        <v>13</v>
      </c>
      <c r="F66" s="1" t="s">
        <v>65</v>
      </c>
      <c r="I66" s="23"/>
      <c r="J66" s="2"/>
      <c r="K66" s="24"/>
      <c r="L66" s="2"/>
      <c r="M66" s="32">
        <v>2824</v>
      </c>
      <c r="N66" s="26"/>
      <c r="O66" s="32">
        <v>2824</v>
      </c>
      <c r="P66" s="26"/>
      <c r="T66"/>
      <c r="AB66"/>
      <c r="AC66"/>
    </row>
    <row r="67" spans="2:29" x14ac:dyDescent="0.4">
      <c r="B67" s="37"/>
      <c r="D67" s="33"/>
      <c r="E67" s="31" t="s">
        <v>16</v>
      </c>
      <c r="F67" s="1" t="s">
        <v>67</v>
      </c>
      <c r="I67" s="23"/>
      <c r="J67" s="2"/>
      <c r="K67" s="24"/>
      <c r="L67" s="2"/>
      <c r="M67" s="32">
        <v>16768</v>
      </c>
      <c r="N67" s="26"/>
      <c r="O67" s="32">
        <v>16768</v>
      </c>
      <c r="P67" s="26"/>
      <c r="T67"/>
      <c r="AB67"/>
      <c r="AC67"/>
    </row>
    <row r="68" spans="2:29" x14ac:dyDescent="0.4">
      <c r="B68" s="37"/>
      <c r="D68" s="33"/>
      <c r="E68" s="31" t="s">
        <v>18</v>
      </c>
      <c r="F68" s="1" t="s">
        <v>68</v>
      </c>
      <c r="I68" s="23"/>
      <c r="J68" s="2"/>
      <c r="K68" s="24"/>
      <c r="L68" s="2"/>
      <c r="M68" s="32">
        <v>10125</v>
      </c>
      <c r="N68" s="26"/>
      <c r="O68" s="32">
        <v>13608</v>
      </c>
      <c r="P68" s="26"/>
      <c r="T68"/>
      <c r="AB68"/>
      <c r="AC68"/>
    </row>
    <row r="69" spans="2:29" x14ac:dyDescent="0.4">
      <c r="B69" s="37"/>
      <c r="D69" s="33"/>
      <c r="E69" s="31" t="s">
        <v>20</v>
      </c>
      <c r="F69" s="1" t="s">
        <v>69</v>
      </c>
      <c r="I69" s="23"/>
      <c r="J69" s="2"/>
      <c r="K69" s="24"/>
      <c r="L69" s="2"/>
      <c r="M69" s="32">
        <v>0</v>
      </c>
      <c r="N69" s="26"/>
      <c r="O69" s="32">
        <v>0</v>
      </c>
      <c r="P69" s="26"/>
      <c r="T69"/>
      <c r="AB69"/>
      <c r="AC69"/>
    </row>
    <row r="70" spans="2:29" x14ac:dyDescent="0.4">
      <c r="D70" s="33"/>
      <c r="I70" s="23"/>
      <c r="J70" s="2"/>
      <c r="K70" s="24"/>
      <c r="L70" s="2"/>
      <c r="M70" s="32"/>
      <c r="N70" s="26"/>
      <c r="O70" s="32"/>
      <c r="P70" s="26"/>
      <c r="T70"/>
      <c r="AB70"/>
      <c r="AC70"/>
    </row>
    <row r="71" spans="2:29" x14ac:dyDescent="0.4">
      <c r="D71" s="35"/>
      <c r="E71" s="3" t="s">
        <v>70</v>
      </c>
      <c r="I71" s="23"/>
      <c r="J71" s="2"/>
      <c r="K71" s="28">
        <v>7</v>
      </c>
      <c r="L71" s="2"/>
      <c r="M71" s="29">
        <v>16295230</v>
      </c>
      <c r="N71" s="26"/>
      <c r="O71" s="29">
        <v>14808236</v>
      </c>
      <c r="P71" s="30"/>
      <c r="T71"/>
      <c r="AB71"/>
      <c r="AC71"/>
    </row>
    <row r="72" spans="2:29" x14ac:dyDescent="0.4">
      <c r="B72" s="37"/>
      <c r="D72" s="35"/>
      <c r="E72" s="31" t="s">
        <v>6</v>
      </c>
      <c r="F72" s="1" t="s">
        <v>37</v>
      </c>
      <c r="I72" s="23"/>
      <c r="J72" s="2"/>
      <c r="K72" s="28"/>
      <c r="L72" s="2"/>
      <c r="M72" s="32">
        <v>0</v>
      </c>
      <c r="N72" s="26"/>
      <c r="O72" s="29"/>
      <c r="P72" s="30"/>
      <c r="T72"/>
      <c r="AB72"/>
      <c r="AC72"/>
    </row>
    <row r="73" spans="2:29" x14ac:dyDescent="0.4">
      <c r="B73" s="37"/>
      <c r="D73" s="33"/>
      <c r="E73" s="31" t="s">
        <v>8</v>
      </c>
      <c r="F73" s="1" t="s">
        <v>39</v>
      </c>
      <c r="I73" s="23"/>
      <c r="J73" s="2"/>
      <c r="K73" s="24"/>
      <c r="L73" s="2"/>
      <c r="M73" s="32">
        <v>828720</v>
      </c>
      <c r="N73" s="26"/>
      <c r="O73" s="32">
        <v>828720</v>
      </c>
      <c r="P73" s="26"/>
      <c r="T73"/>
      <c r="AB73"/>
      <c r="AC73"/>
    </row>
    <row r="74" spans="2:29" x14ac:dyDescent="0.4">
      <c r="B74" s="37"/>
      <c r="D74" s="33"/>
      <c r="E74" s="31" t="s">
        <v>10</v>
      </c>
      <c r="F74" s="1" t="s">
        <v>40</v>
      </c>
      <c r="I74" s="23"/>
      <c r="J74" s="2"/>
      <c r="K74" s="24"/>
      <c r="L74" s="2"/>
      <c r="M74" s="32">
        <v>0</v>
      </c>
      <c r="N74" s="26"/>
      <c r="O74" s="32"/>
      <c r="P74" s="26"/>
      <c r="T74"/>
      <c r="AB74"/>
      <c r="AC74"/>
    </row>
    <row r="75" spans="2:29" x14ac:dyDescent="0.4">
      <c r="B75" s="37"/>
      <c r="D75" s="33"/>
      <c r="E75" s="31" t="s">
        <v>13</v>
      </c>
      <c r="F75" s="1" t="s">
        <v>41</v>
      </c>
      <c r="I75" s="23"/>
      <c r="J75" s="2"/>
      <c r="K75" s="24"/>
      <c r="L75" s="2"/>
      <c r="M75" s="32">
        <v>0</v>
      </c>
      <c r="N75" s="26"/>
      <c r="O75" s="32"/>
      <c r="P75" s="26"/>
      <c r="T75"/>
      <c r="AB75"/>
      <c r="AC75"/>
    </row>
    <row r="76" spans="2:29" x14ac:dyDescent="0.4">
      <c r="B76" s="37"/>
      <c r="D76" s="33"/>
      <c r="E76" s="31" t="s">
        <v>16</v>
      </c>
      <c r="F76" s="1" t="s">
        <v>42</v>
      </c>
      <c r="I76" s="23"/>
      <c r="J76" s="2"/>
      <c r="K76" s="24"/>
      <c r="L76" s="2"/>
      <c r="M76" s="32">
        <v>15466510</v>
      </c>
      <c r="N76" s="26"/>
      <c r="O76" s="32">
        <v>13979516</v>
      </c>
      <c r="P76" s="26"/>
      <c r="S76" s="26"/>
      <c r="T76"/>
      <c r="AB76"/>
      <c r="AC76"/>
    </row>
    <row r="77" spans="2:29" x14ac:dyDescent="0.4">
      <c r="B77" s="37"/>
      <c r="D77" s="33"/>
      <c r="E77" s="31" t="s">
        <v>18</v>
      </c>
      <c r="F77" s="1" t="s">
        <v>43</v>
      </c>
      <c r="I77" s="23"/>
      <c r="J77" s="2"/>
      <c r="K77" s="24"/>
      <c r="L77" s="2"/>
      <c r="M77" s="32">
        <v>0</v>
      </c>
      <c r="N77" s="26"/>
      <c r="O77" s="32"/>
      <c r="P77" s="26"/>
      <c r="T77"/>
      <c r="AB77"/>
      <c r="AC77"/>
    </row>
    <row r="78" spans="2:29" x14ac:dyDescent="0.4">
      <c r="D78" s="33"/>
      <c r="I78" s="23"/>
      <c r="J78" s="2"/>
      <c r="K78" s="24"/>
      <c r="L78" s="2"/>
      <c r="M78" s="32"/>
      <c r="N78" s="26"/>
      <c r="O78" s="32"/>
      <c r="P78" s="26"/>
      <c r="T78"/>
      <c r="AB78"/>
      <c r="AC78"/>
    </row>
    <row r="79" spans="2:29" x14ac:dyDescent="0.4">
      <c r="D79" s="35"/>
      <c r="E79" s="3" t="s">
        <v>73</v>
      </c>
      <c r="I79" s="23"/>
      <c r="J79" s="2"/>
      <c r="K79" s="28">
        <v>7</v>
      </c>
      <c r="L79" s="2"/>
      <c r="M79" s="29">
        <v>160719</v>
      </c>
      <c r="N79" s="26"/>
      <c r="O79" s="29">
        <v>150249</v>
      </c>
      <c r="P79" s="30"/>
      <c r="T79"/>
      <c r="AB79"/>
      <c r="AC79"/>
    </row>
    <row r="80" spans="2:29" x14ac:dyDescent="0.4">
      <c r="B80" s="37"/>
      <c r="D80" s="33"/>
      <c r="E80" s="31" t="s">
        <v>6</v>
      </c>
      <c r="F80" s="1" t="s">
        <v>37</v>
      </c>
      <c r="I80" s="23"/>
      <c r="J80" s="2"/>
      <c r="K80" s="24"/>
      <c r="L80" s="2"/>
      <c r="M80" s="32">
        <v>61</v>
      </c>
      <c r="N80" s="26"/>
      <c r="O80" s="32">
        <v>61</v>
      </c>
      <c r="P80" s="26"/>
      <c r="T80"/>
      <c r="AB80"/>
      <c r="AC80"/>
    </row>
    <row r="81" spans="1:29" x14ac:dyDescent="0.4">
      <c r="B81" s="37"/>
      <c r="D81" s="33"/>
      <c r="E81" s="31" t="s">
        <v>8</v>
      </c>
      <c r="F81" s="1" t="s">
        <v>39</v>
      </c>
      <c r="I81" s="23"/>
      <c r="J81" s="2"/>
      <c r="K81" s="24"/>
      <c r="L81" s="2"/>
      <c r="M81" s="32">
        <v>0</v>
      </c>
      <c r="N81" s="26"/>
      <c r="O81" s="32"/>
      <c r="P81" s="26"/>
      <c r="S81" s="2"/>
      <c r="T81"/>
      <c r="AB81"/>
      <c r="AC81"/>
    </row>
    <row r="82" spans="1:29" s="2" customFormat="1" x14ac:dyDescent="0.4">
      <c r="A82" s="1"/>
      <c r="B82" s="37"/>
      <c r="C82" s="1"/>
      <c r="D82" s="33"/>
      <c r="E82" s="31" t="s">
        <v>10</v>
      </c>
      <c r="F82" s="1" t="s">
        <v>40</v>
      </c>
      <c r="G82" s="1"/>
      <c r="H82" s="1"/>
      <c r="I82" s="23"/>
      <c r="K82" s="24"/>
      <c r="M82" s="32">
        <v>0</v>
      </c>
      <c r="N82" s="26"/>
      <c r="O82" s="32"/>
      <c r="P82" s="26"/>
      <c r="Q82" s="1"/>
      <c r="R82" s="1"/>
      <c r="S82" s="1"/>
      <c r="T82"/>
      <c r="U82"/>
      <c r="V82"/>
      <c r="W82"/>
      <c r="X82"/>
      <c r="Y82"/>
      <c r="Z82"/>
      <c r="AA82"/>
      <c r="AB82"/>
      <c r="AC82"/>
    </row>
    <row r="83" spans="1:29" x14ac:dyDescent="0.4">
      <c r="B83" s="37"/>
      <c r="D83" s="33"/>
      <c r="E83" s="31" t="s">
        <v>13</v>
      </c>
      <c r="F83" s="1" t="s">
        <v>41</v>
      </c>
      <c r="I83" s="23"/>
      <c r="J83" s="2"/>
      <c r="K83" s="24"/>
      <c r="L83" s="2"/>
      <c r="M83" s="32">
        <v>0</v>
      </c>
      <c r="N83" s="26"/>
      <c r="O83" s="32"/>
      <c r="P83" s="26"/>
      <c r="T83"/>
      <c r="AB83"/>
      <c r="AC83"/>
    </row>
    <row r="84" spans="1:29" x14ac:dyDescent="0.4">
      <c r="A84" s="2"/>
      <c r="B84" s="37"/>
      <c r="D84" s="33"/>
      <c r="E84" s="31" t="s">
        <v>16</v>
      </c>
      <c r="F84" s="1" t="s">
        <v>42</v>
      </c>
      <c r="I84" s="23"/>
      <c r="J84" s="2"/>
      <c r="K84" s="24"/>
      <c r="L84" s="2"/>
      <c r="M84" s="32">
        <v>160658</v>
      </c>
      <c r="N84" s="26"/>
      <c r="O84" s="32">
        <v>150188</v>
      </c>
      <c r="P84" s="26"/>
      <c r="T84"/>
      <c r="AB84"/>
      <c r="AC84"/>
    </row>
    <row r="85" spans="1:29" x14ac:dyDescent="0.4">
      <c r="B85" s="37"/>
      <c r="D85" s="33"/>
      <c r="E85" s="31" t="s">
        <v>18</v>
      </c>
      <c r="F85" s="1" t="s">
        <v>43</v>
      </c>
      <c r="I85" s="23"/>
      <c r="J85" s="2"/>
      <c r="K85" s="24"/>
      <c r="L85" s="2"/>
      <c r="M85" s="32">
        <v>0</v>
      </c>
      <c r="N85" s="26"/>
      <c r="O85" s="32"/>
      <c r="P85" s="26"/>
      <c r="T85"/>
      <c r="AB85"/>
      <c r="AC85"/>
    </row>
    <row r="86" spans="1:29" x14ac:dyDescent="0.4">
      <c r="D86" s="33"/>
      <c r="I86" s="23"/>
      <c r="J86" s="2"/>
      <c r="K86" s="24"/>
      <c r="L86" s="2"/>
      <c r="M86" s="32"/>
      <c r="N86" s="26"/>
      <c r="O86" s="32"/>
      <c r="P86" s="26"/>
      <c r="T86"/>
      <c r="AB86"/>
      <c r="AC86"/>
    </row>
    <row r="87" spans="1:29" ht="18" x14ac:dyDescent="0.55000000000000004">
      <c r="B87" s="37"/>
      <c r="D87" s="35"/>
      <c r="E87" s="3" t="s">
        <v>75</v>
      </c>
      <c r="I87" s="23"/>
      <c r="J87" s="2"/>
      <c r="K87" s="51"/>
      <c r="L87" s="2"/>
      <c r="M87" s="29">
        <v>209517</v>
      </c>
      <c r="N87" s="26"/>
      <c r="O87" s="29">
        <v>32470</v>
      </c>
      <c r="P87" s="30"/>
      <c r="R87" s="2"/>
      <c r="S87" s="5"/>
      <c r="T87"/>
      <c r="AB87"/>
      <c r="AC87"/>
    </row>
    <row r="88" spans="1:29" s="5" customFormat="1" ht="18" x14ac:dyDescent="0.55000000000000004">
      <c r="A88" s="1"/>
      <c r="B88" s="1"/>
      <c r="C88" s="1"/>
      <c r="D88" s="35"/>
      <c r="E88" s="1"/>
      <c r="F88" s="1"/>
      <c r="G88" s="1"/>
      <c r="H88" s="1"/>
      <c r="I88" s="23"/>
      <c r="J88" s="2"/>
      <c r="K88" s="24"/>
      <c r="L88" s="2"/>
      <c r="M88" s="32"/>
      <c r="N88" s="26"/>
      <c r="O88" s="32"/>
      <c r="P88" s="26"/>
      <c r="Q88" s="1"/>
      <c r="R88" s="1"/>
      <c r="S88" s="1"/>
      <c r="T88"/>
      <c r="U88"/>
      <c r="V88"/>
      <c r="W88"/>
      <c r="X88"/>
      <c r="Y88"/>
      <c r="Z88"/>
      <c r="AA88"/>
      <c r="AB88"/>
      <c r="AC88"/>
    </row>
    <row r="89" spans="1:29" x14ac:dyDescent="0.4">
      <c r="D89" s="35"/>
      <c r="E89" s="3" t="s">
        <v>76</v>
      </c>
      <c r="I89" s="23"/>
      <c r="J89" s="2"/>
      <c r="K89" s="28">
        <v>15</v>
      </c>
      <c r="L89" s="2"/>
      <c r="M89" s="29">
        <v>6937161</v>
      </c>
      <c r="N89" s="26"/>
      <c r="O89" s="29">
        <v>4278240</v>
      </c>
      <c r="P89" s="30"/>
      <c r="T89"/>
      <c r="AB89"/>
      <c r="AC89"/>
    </row>
    <row r="90" spans="1:29" ht="18" x14ac:dyDescent="0.55000000000000004">
      <c r="A90" s="5"/>
      <c r="B90" s="37"/>
      <c r="D90" s="33"/>
      <c r="E90" s="31" t="s">
        <v>6</v>
      </c>
      <c r="F90" s="1" t="s">
        <v>78</v>
      </c>
      <c r="I90" s="23"/>
      <c r="J90" s="2"/>
      <c r="K90" s="24"/>
      <c r="L90" s="2"/>
      <c r="M90" s="32">
        <v>6937161</v>
      </c>
      <c r="N90" s="52"/>
      <c r="O90" s="53">
        <v>4278240</v>
      </c>
      <c r="P90" s="52"/>
      <c r="T90"/>
      <c r="AB90"/>
      <c r="AC90"/>
    </row>
    <row r="91" spans="1:29" x14ac:dyDescent="0.4">
      <c r="B91" s="2"/>
      <c r="C91" s="2"/>
      <c r="D91" s="38"/>
      <c r="E91" s="54"/>
      <c r="F91" s="54"/>
      <c r="G91" s="54"/>
      <c r="H91" s="54"/>
      <c r="I91" s="55"/>
      <c r="J91" s="2"/>
      <c r="K91" s="41"/>
      <c r="L91" s="2"/>
      <c r="M91" s="56"/>
      <c r="N91" s="52"/>
      <c r="O91" s="56"/>
      <c r="P91" s="52"/>
      <c r="Q91" s="2"/>
      <c r="T91"/>
      <c r="AB91"/>
      <c r="AC91"/>
    </row>
    <row r="92" spans="1:29" ht="16.5" customHeight="1" thickBot="1" x14ac:dyDescent="0.45">
      <c r="J92" s="2"/>
      <c r="L92" s="2"/>
      <c r="M92" s="52"/>
      <c r="N92" s="52"/>
      <c r="O92" s="52"/>
      <c r="P92" s="52"/>
      <c r="T92"/>
      <c r="AB92"/>
      <c r="AC92"/>
    </row>
    <row r="93" spans="1:29" ht="18.399999999999999" thickBot="1" x14ac:dyDescent="0.6">
      <c r="D93" s="163" t="s">
        <v>79</v>
      </c>
      <c r="E93" s="164"/>
      <c r="F93" s="164"/>
      <c r="G93" s="164"/>
      <c r="H93" s="164"/>
      <c r="I93" s="164"/>
      <c r="J93" s="164"/>
      <c r="K93" s="165"/>
      <c r="M93" s="57">
        <v>74522946</v>
      </c>
      <c r="N93" s="52"/>
      <c r="O93" s="57">
        <v>75543546</v>
      </c>
      <c r="P93" s="21"/>
      <c r="R93" s="5"/>
      <c r="S93" s="58"/>
      <c r="T93" s="59"/>
      <c r="AB93"/>
      <c r="AC93"/>
    </row>
    <row r="94" spans="1:29" x14ac:dyDescent="0.4">
      <c r="D94" s="60"/>
      <c r="E94" s="60"/>
      <c r="F94" s="60"/>
      <c r="G94" s="60"/>
      <c r="H94" s="60"/>
      <c r="I94" s="60"/>
      <c r="K94" s="61"/>
      <c r="M94" s="61"/>
      <c r="O94" s="61"/>
      <c r="P94" s="61"/>
      <c r="T94"/>
      <c r="AB94"/>
      <c r="AC94"/>
    </row>
    <row r="95" spans="1:29" x14ac:dyDescent="0.4">
      <c r="D95" s="60"/>
      <c r="E95" s="60"/>
      <c r="F95" s="60"/>
      <c r="G95" s="60"/>
      <c r="H95" s="60"/>
      <c r="I95" s="60"/>
      <c r="K95" s="61" t="s">
        <v>80</v>
      </c>
      <c r="M95" s="61">
        <f>+M93-[1]BSS!I152</f>
        <v>2</v>
      </c>
      <c r="O95" s="61"/>
      <c r="P95" s="61"/>
      <c r="T95"/>
      <c r="AB95"/>
      <c r="AC95"/>
    </row>
    <row r="96" spans="1:29" x14ac:dyDescent="0.4">
      <c r="D96" s="60"/>
      <c r="E96" s="60"/>
      <c r="F96" s="60"/>
      <c r="G96" s="60"/>
      <c r="H96" s="60"/>
      <c r="I96" s="60"/>
      <c r="K96" s="61"/>
      <c r="M96" s="61"/>
      <c r="O96" s="61"/>
      <c r="P96" s="61"/>
      <c r="T96"/>
      <c r="AB96"/>
      <c r="AC96"/>
    </row>
    <row r="97" spans="2:16" ht="18" x14ac:dyDescent="0.55000000000000004">
      <c r="B97" s="5"/>
      <c r="C97" s="5"/>
      <c r="D97" s="5" t="str">
        <f>+D4</f>
        <v>BALANCE DE SITUACIÓN INTERMEDIO A 30 DE JUNIO DE 2023</v>
      </c>
      <c r="E97" s="5"/>
      <c r="F97" s="5"/>
      <c r="G97" s="5"/>
      <c r="H97" s="5"/>
      <c r="I97" s="5"/>
      <c r="J97" s="6"/>
      <c r="K97" s="6"/>
      <c r="L97" s="6"/>
      <c r="M97" s="6"/>
      <c r="N97" s="6"/>
      <c r="O97" s="6"/>
      <c r="P97" s="6"/>
    </row>
    <row r="98" spans="2:16" x14ac:dyDescent="0.4">
      <c r="J98" s="2"/>
      <c r="K98" s="7"/>
      <c r="L98" s="2"/>
      <c r="M98" s="7"/>
      <c r="N98" s="2"/>
      <c r="O98" s="7"/>
      <c r="P98" s="7"/>
    </row>
    <row r="99" spans="2:16" x14ac:dyDescent="0.4">
      <c r="D99" s="8"/>
      <c r="E99" s="9" t="s">
        <v>81</v>
      </c>
      <c r="F99" s="8"/>
      <c r="G99" s="8"/>
      <c r="H99" s="8"/>
      <c r="I99" s="8"/>
      <c r="J99" s="8"/>
      <c r="K99" s="10" t="s">
        <v>3</v>
      </c>
      <c r="L99" s="8"/>
      <c r="M99" s="11">
        <v>45107</v>
      </c>
      <c r="N99" s="8"/>
      <c r="O99" s="11">
        <v>44926</v>
      </c>
      <c r="P99" s="12"/>
    </row>
    <row r="100" spans="2:16" x14ac:dyDescent="0.4">
      <c r="J100" s="2"/>
      <c r="K100" s="13"/>
      <c r="L100" s="2"/>
      <c r="M100" s="14"/>
      <c r="N100" s="2"/>
      <c r="O100" s="14"/>
      <c r="P100" s="14"/>
    </row>
    <row r="101" spans="2:16" x14ac:dyDescent="0.4">
      <c r="D101" s="15"/>
      <c r="E101" s="16" t="s">
        <v>82</v>
      </c>
      <c r="F101" s="17"/>
      <c r="G101" s="17"/>
      <c r="H101" s="17"/>
      <c r="I101" s="17"/>
      <c r="J101" s="18"/>
      <c r="K101" s="19"/>
      <c r="L101" s="2"/>
      <c r="M101" s="20">
        <v>35595390</v>
      </c>
      <c r="N101" s="2"/>
      <c r="O101" s="20">
        <v>33860683</v>
      </c>
      <c r="P101" s="21"/>
    </row>
    <row r="102" spans="2:16" x14ac:dyDescent="0.4">
      <c r="C102" s="2"/>
      <c r="D102" s="62"/>
      <c r="E102" s="48"/>
      <c r="F102" s="63"/>
      <c r="G102" s="63"/>
      <c r="H102" s="63"/>
      <c r="I102" s="64"/>
      <c r="K102" s="65"/>
      <c r="M102" s="66"/>
      <c r="N102" s="2"/>
      <c r="O102" s="66"/>
      <c r="P102" s="21"/>
    </row>
    <row r="103" spans="2:16" x14ac:dyDescent="0.4">
      <c r="D103" s="27"/>
      <c r="E103" s="3" t="s">
        <v>83</v>
      </c>
      <c r="F103" s="3"/>
      <c r="G103" s="60"/>
      <c r="I103" s="23"/>
      <c r="J103" s="61"/>
      <c r="K103" s="28" t="s">
        <v>84</v>
      </c>
      <c r="L103" s="61"/>
      <c r="M103" s="29">
        <v>35608179</v>
      </c>
      <c r="N103" s="2"/>
      <c r="O103" s="29">
        <v>33871208</v>
      </c>
      <c r="P103" s="30"/>
    </row>
    <row r="104" spans="2:16" x14ac:dyDescent="0.4">
      <c r="D104" s="22"/>
      <c r="E104" s="67" t="s">
        <v>85</v>
      </c>
      <c r="F104" s="44" t="s">
        <v>86</v>
      </c>
      <c r="G104" s="3"/>
      <c r="I104" s="23"/>
      <c r="J104" s="61"/>
      <c r="K104" s="51"/>
      <c r="L104" s="61"/>
      <c r="M104" s="29">
        <v>612028</v>
      </c>
      <c r="N104" s="2"/>
      <c r="O104" s="29">
        <v>612028</v>
      </c>
      <c r="P104" s="30"/>
    </row>
    <row r="105" spans="2:16" x14ac:dyDescent="0.4">
      <c r="B105"/>
      <c r="D105" s="22"/>
      <c r="F105" s="31" t="s">
        <v>6</v>
      </c>
      <c r="G105" s="1" t="s">
        <v>88</v>
      </c>
      <c r="I105" s="23"/>
      <c r="K105" s="24"/>
      <c r="M105" s="32">
        <v>612028</v>
      </c>
      <c r="N105" s="2"/>
      <c r="O105" s="32">
        <v>612028</v>
      </c>
      <c r="P105" s="26"/>
    </row>
    <row r="106" spans="2:16" x14ac:dyDescent="0.4">
      <c r="B106"/>
      <c r="D106" s="22"/>
      <c r="F106" s="31" t="s">
        <v>8</v>
      </c>
      <c r="G106" s="1" t="s">
        <v>89</v>
      </c>
      <c r="I106" s="23"/>
      <c r="K106" s="24"/>
      <c r="M106" s="32">
        <v>0</v>
      </c>
      <c r="N106" s="2"/>
      <c r="O106" s="32"/>
      <c r="P106" s="26"/>
    </row>
    <row r="107" spans="2:16" x14ac:dyDescent="0.4">
      <c r="B107" s="37"/>
      <c r="D107" s="22"/>
      <c r="E107" s="67" t="s">
        <v>91</v>
      </c>
      <c r="F107" s="44" t="s">
        <v>92</v>
      </c>
      <c r="G107" s="3"/>
      <c r="I107" s="23"/>
      <c r="J107" s="61"/>
      <c r="K107" s="51"/>
      <c r="L107" s="61"/>
      <c r="M107" s="29">
        <v>26605298</v>
      </c>
      <c r="N107" s="2"/>
      <c r="O107" s="29">
        <v>26605298</v>
      </c>
      <c r="P107" s="30"/>
    </row>
    <row r="108" spans="2:16" x14ac:dyDescent="0.4">
      <c r="D108" s="22"/>
      <c r="E108" s="67" t="s">
        <v>93</v>
      </c>
      <c r="F108" s="44" t="s">
        <v>94</v>
      </c>
      <c r="G108" s="3"/>
      <c r="I108" s="23"/>
      <c r="J108" s="61"/>
      <c r="K108" s="51"/>
      <c r="L108" s="61"/>
      <c r="M108" s="29">
        <v>7120251</v>
      </c>
      <c r="N108" s="30"/>
      <c r="O108" s="29">
        <v>4307630</v>
      </c>
      <c r="P108" s="30"/>
    </row>
    <row r="109" spans="2:16" x14ac:dyDescent="0.4">
      <c r="B109" s="37"/>
      <c r="D109" s="22"/>
      <c r="F109" s="31" t="s">
        <v>6</v>
      </c>
      <c r="G109" s="1" t="s">
        <v>96</v>
      </c>
      <c r="I109" s="23"/>
      <c r="K109" s="24"/>
      <c r="M109" s="32">
        <v>122406</v>
      </c>
      <c r="N109" s="26"/>
      <c r="O109" s="32">
        <v>122406</v>
      </c>
      <c r="P109" s="26"/>
    </row>
    <row r="110" spans="2:16" x14ac:dyDescent="0.4">
      <c r="B110" s="37"/>
      <c r="D110" s="22"/>
      <c r="F110" s="31" t="s">
        <v>8</v>
      </c>
      <c r="G110" s="1" t="s">
        <v>98</v>
      </c>
      <c r="I110" s="23"/>
      <c r="K110" s="24"/>
      <c r="M110" s="32">
        <v>6997845</v>
      </c>
      <c r="N110" s="26"/>
      <c r="O110" s="32">
        <v>4185224</v>
      </c>
      <c r="P110" s="26"/>
    </row>
    <row r="111" spans="2:16" x14ac:dyDescent="0.4">
      <c r="B111" s="37"/>
      <c r="D111" s="22"/>
      <c r="E111" s="67" t="s">
        <v>100</v>
      </c>
      <c r="F111" s="44" t="s">
        <v>101</v>
      </c>
      <c r="G111" s="3"/>
      <c r="I111" s="23"/>
      <c r="J111" s="61"/>
      <c r="K111" s="51"/>
      <c r="L111" s="61"/>
      <c r="M111" s="29">
        <v>-462295</v>
      </c>
      <c r="N111" s="30"/>
      <c r="O111" s="29">
        <v>-469752</v>
      </c>
      <c r="P111" s="30"/>
    </row>
    <row r="112" spans="2:16" x14ac:dyDescent="0.4">
      <c r="D112" s="22"/>
      <c r="E112" s="67" t="s">
        <v>102</v>
      </c>
      <c r="F112" s="44" t="s">
        <v>103</v>
      </c>
      <c r="G112" s="3"/>
      <c r="I112" s="23"/>
      <c r="J112" s="61"/>
      <c r="K112" s="51"/>
      <c r="L112" s="61"/>
      <c r="M112" s="29">
        <v>0</v>
      </c>
      <c r="N112" s="30"/>
      <c r="O112" s="29">
        <v>-123475</v>
      </c>
      <c r="P112" s="30"/>
    </row>
    <row r="113" spans="2:16" ht="16.5" customHeight="1" x14ac:dyDescent="0.4">
      <c r="B113" s="37"/>
      <c r="D113" s="22"/>
      <c r="E113" s="67"/>
      <c r="F113" s="31" t="s">
        <v>6</v>
      </c>
      <c r="G113" s="1" t="s">
        <v>104</v>
      </c>
      <c r="I113" s="23"/>
      <c r="J113" s="61"/>
      <c r="K113" s="51"/>
      <c r="L113" s="61"/>
      <c r="M113" s="32">
        <v>0</v>
      </c>
      <c r="N113" s="30"/>
      <c r="O113" s="29">
        <v>0</v>
      </c>
      <c r="P113" s="30"/>
    </row>
    <row r="114" spans="2:16" x14ac:dyDescent="0.4">
      <c r="B114" s="37"/>
      <c r="D114" s="22"/>
      <c r="F114" s="31" t="s">
        <v>8</v>
      </c>
      <c r="G114" s="1" t="s">
        <v>106</v>
      </c>
      <c r="I114" s="23"/>
      <c r="K114" s="24"/>
      <c r="M114" s="32">
        <v>0</v>
      </c>
      <c r="N114" s="26"/>
      <c r="O114" s="32">
        <v>-123475</v>
      </c>
      <c r="P114" s="26"/>
    </row>
    <row r="115" spans="2:16" x14ac:dyDescent="0.4">
      <c r="B115" s="37"/>
      <c r="D115" s="22"/>
      <c r="E115" s="67" t="s">
        <v>107</v>
      </c>
      <c r="F115" s="44" t="s">
        <v>108</v>
      </c>
      <c r="I115" s="23"/>
      <c r="K115" s="24"/>
      <c r="M115" s="29">
        <v>0</v>
      </c>
      <c r="N115" s="26"/>
      <c r="O115" s="32">
        <v>0</v>
      </c>
      <c r="P115" s="26"/>
    </row>
    <row r="116" spans="2:16" x14ac:dyDescent="0.4">
      <c r="D116" s="22"/>
      <c r="E116" s="67" t="s">
        <v>109</v>
      </c>
      <c r="F116" s="44" t="s">
        <v>110</v>
      </c>
      <c r="I116" s="23"/>
      <c r="J116" s="61"/>
      <c r="K116" s="51"/>
      <c r="L116" s="61"/>
      <c r="M116" s="29">
        <v>1732897</v>
      </c>
      <c r="N116" s="30"/>
      <c r="O116" s="29">
        <v>2939479</v>
      </c>
      <c r="P116" s="30"/>
    </row>
    <row r="117" spans="2:16" x14ac:dyDescent="0.4">
      <c r="B117" s="37"/>
      <c r="D117" s="22"/>
      <c r="E117" s="67" t="s">
        <v>111</v>
      </c>
      <c r="F117" s="44" t="s">
        <v>112</v>
      </c>
      <c r="I117" s="23"/>
      <c r="J117" s="61"/>
      <c r="K117" s="51"/>
      <c r="L117" s="61"/>
      <c r="M117" s="32">
        <v>0</v>
      </c>
      <c r="N117" s="30"/>
      <c r="O117" s="29">
        <v>0</v>
      </c>
      <c r="P117" s="30"/>
    </row>
    <row r="118" spans="2:16" x14ac:dyDescent="0.4">
      <c r="B118" s="37"/>
      <c r="D118" s="22"/>
      <c r="E118" s="67" t="s">
        <v>113</v>
      </c>
      <c r="F118" s="44" t="s">
        <v>114</v>
      </c>
      <c r="I118" s="23"/>
      <c r="J118" s="61"/>
      <c r="K118" s="51"/>
      <c r="L118" s="61"/>
      <c r="M118" s="32">
        <v>0</v>
      </c>
      <c r="N118" s="30"/>
      <c r="O118" s="29">
        <v>0</v>
      </c>
      <c r="P118" s="30"/>
    </row>
    <row r="119" spans="2:16" x14ac:dyDescent="0.4">
      <c r="D119" s="22"/>
      <c r="F119" s="44"/>
      <c r="I119" s="23"/>
      <c r="J119" s="61"/>
      <c r="K119" s="51"/>
      <c r="L119" s="61"/>
      <c r="M119" s="29"/>
      <c r="N119" s="30"/>
      <c r="O119" s="29"/>
      <c r="P119" s="30"/>
    </row>
    <row r="120" spans="2:16" x14ac:dyDescent="0.4">
      <c r="D120" s="27"/>
      <c r="E120" s="3" t="s">
        <v>115</v>
      </c>
      <c r="F120" s="68"/>
      <c r="I120" s="23"/>
      <c r="J120" s="61"/>
      <c r="K120" s="51"/>
      <c r="L120" s="61"/>
      <c r="M120" s="29">
        <v>-47867</v>
      </c>
      <c r="N120" s="30"/>
      <c r="O120" s="29">
        <v>-47867</v>
      </c>
      <c r="P120" s="30"/>
    </row>
    <row r="121" spans="2:16" x14ac:dyDescent="0.4">
      <c r="D121" s="27"/>
      <c r="E121" s="3"/>
      <c r="F121" s="67" t="s">
        <v>85</v>
      </c>
      <c r="G121" s="44" t="s">
        <v>116</v>
      </c>
      <c r="I121" s="23"/>
      <c r="J121" s="61"/>
      <c r="K121" s="51"/>
      <c r="L121" s="61"/>
      <c r="M121" s="32">
        <v>0</v>
      </c>
      <c r="N121" s="30"/>
      <c r="O121" s="29"/>
      <c r="P121" s="30"/>
    </row>
    <row r="122" spans="2:16" x14ac:dyDescent="0.4">
      <c r="D122" s="27"/>
      <c r="E122" s="3"/>
      <c r="F122" s="67" t="s">
        <v>91</v>
      </c>
      <c r="G122" s="44" t="s">
        <v>117</v>
      </c>
      <c r="I122" s="23"/>
      <c r="J122" s="61"/>
      <c r="K122" s="51"/>
      <c r="L122" s="61"/>
      <c r="M122" s="32">
        <v>0</v>
      </c>
      <c r="N122" s="30"/>
      <c r="O122" s="29"/>
      <c r="P122" s="30"/>
    </row>
    <row r="123" spans="2:16" x14ac:dyDescent="0.4">
      <c r="D123" s="27"/>
      <c r="E123" s="3"/>
      <c r="F123" s="67" t="s">
        <v>93</v>
      </c>
      <c r="G123" s="44" t="s">
        <v>118</v>
      </c>
      <c r="I123" s="23"/>
      <c r="J123" s="61"/>
      <c r="K123" s="51"/>
      <c r="L123" s="61"/>
      <c r="M123" s="32">
        <v>0</v>
      </c>
      <c r="N123" s="30"/>
      <c r="O123" s="29"/>
      <c r="P123" s="30"/>
    </row>
    <row r="124" spans="2:16" x14ac:dyDescent="0.4">
      <c r="D124" s="22"/>
      <c r="F124" s="67" t="s">
        <v>100</v>
      </c>
      <c r="G124" s="44" t="s">
        <v>119</v>
      </c>
      <c r="I124" s="23"/>
      <c r="K124" s="24"/>
      <c r="M124" s="32">
        <v>-47867</v>
      </c>
      <c r="N124" s="26"/>
      <c r="O124" s="32">
        <v>-47867</v>
      </c>
      <c r="P124" s="26"/>
    </row>
    <row r="125" spans="2:16" x14ac:dyDescent="0.4">
      <c r="D125" s="22"/>
      <c r="F125" s="67" t="s">
        <v>102</v>
      </c>
      <c r="G125" s="44" t="s">
        <v>120</v>
      </c>
      <c r="I125" s="23"/>
      <c r="K125" s="24"/>
      <c r="M125" s="32">
        <v>0</v>
      </c>
      <c r="N125" s="26"/>
      <c r="O125" s="32"/>
      <c r="P125" s="26"/>
    </row>
    <row r="126" spans="2:16" ht="16.5" customHeight="1" x14ac:dyDescent="0.4">
      <c r="D126" s="22"/>
      <c r="F126" s="68"/>
      <c r="I126" s="23"/>
      <c r="K126" s="24"/>
      <c r="M126" s="32"/>
      <c r="N126" s="26"/>
      <c r="O126" s="32"/>
      <c r="P126" s="26"/>
    </row>
    <row r="127" spans="2:16" ht="12" customHeight="1" x14ac:dyDescent="0.4">
      <c r="B127" s="37"/>
      <c r="D127" s="27"/>
      <c r="E127" s="3" t="s">
        <v>122</v>
      </c>
      <c r="I127" s="23"/>
      <c r="J127" s="61"/>
      <c r="K127" s="28">
        <v>14</v>
      </c>
      <c r="L127" s="61"/>
      <c r="M127" s="29">
        <v>35078</v>
      </c>
      <c r="N127" s="30"/>
      <c r="O127" s="29">
        <v>37342</v>
      </c>
      <c r="P127" s="30"/>
    </row>
    <row r="128" spans="2:16" ht="12" customHeight="1" x14ac:dyDescent="0.4">
      <c r="D128" s="69"/>
      <c r="E128" s="70"/>
      <c r="F128" s="39"/>
      <c r="G128" s="39"/>
      <c r="H128" s="39"/>
      <c r="I128" s="40"/>
      <c r="K128" s="41"/>
      <c r="M128" s="71"/>
      <c r="N128" s="26"/>
      <c r="O128" s="71"/>
      <c r="P128" s="26"/>
    </row>
    <row r="129" spans="2:16" ht="12" customHeight="1" x14ac:dyDescent="0.4">
      <c r="K129" s="45"/>
      <c r="M129" s="26"/>
      <c r="N129" s="26"/>
      <c r="O129" s="26"/>
      <c r="P129" s="26"/>
    </row>
    <row r="130" spans="2:16" ht="12" customHeight="1" x14ac:dyDescent="0.4">
      <c r="K130" s="45"/>
      <c r="M130" s="26"/>
      <c r="N130" s="26"/>
      <c r="O130" s="26"/>
      <c r="P130" s="26"/>
    </row>
    <row r="131" spans="2:16" ht="12" customHeight="1" x14ac:dyDescent="0.4">
      <c r="D131" s="15"/>
      <c r="E131" s="16" t="s">
        <v>123</v>
      </c>
      <c r="F131" s="17"/>
      <c r="G131" s="17"/>
      <c r="H131" s="17"/>
      <c r="I131" s="17"/>
      <c r="J131" s="18"/>
      <c r="K131" s="19"/>
      <c r="L131" s="2"/>
      <c r="M131" s="46">
        <v>10056109</v>
      </c>
      <c r="N131" s="26"/>
      <c r="O131" s="46">
        <v>12205298</v>
      </c>
      <c r="P131" s="30"/>
    </row>
    <row r="132" spans="2:16" ht="12" customHeight="1" x14ac:dyDescent="0.4">
      <c r="D132" s="47"/>
      <c r="E132" s="48"/>
      <c r="F132" s="48"/>
      <c r="G132" s="48"/>
      <c r="H132" s="48"/>
      <c r="I132" s="49"/>
      <c r="K132" s="50"/>
      <c r="M132" s="25"/>
      <c r="N132" s="26"/>
      <c r="O132" s="25"/>
      <c r="P132" s="26"/>
    </row>
    <row r="133" spans="2:16" ht="12" customHeight="1" x14ac:dyDescent="0.4">
      <c r="D133" s="22"/>
      <c r="E133" s="67" t="s">
        <v>85</v>
      </c>
      <c r="F133" s="44" t="s">
        <v>124</v>
      </c>
      <c r="I133" s="23"/>
      <c r="K133" s="24"/>
      <c r="M133" s="32">
        <v>0</v>
      </c>
      <c r="N133" s="26"/>
      <c r="O133" s="32">
        <v>0</v>
      </c>
      <c r="P133" s="26"/>
    </row>
    <row r="134" spans="2:16" ht="12" customHeight="1" x14ac:dyDescent="0.4">
      <c r="B134" s="37"/>
      <c r="D134" s="22"/>
      <c r="E134" s="31" t="s">
        <v>6</v>
      </c>
      <c r="F134" s="1" t="s">
        <v>125</v>
      </c>
      <c r="I134" s="23"/>
      <c r="K134" s="24"/>
      <c r="M134" s="32">
        <v>0</v>
      </c>
      <c r="N134" s="26"/>
      <c r="O134" s="32"/>
      <c r="P134" s="26"/>
    </row>
    <row r="135" spans="2:16" ht="12" customHeight="1" x14ac:dyDescent="0.4">
      <c r="B135" s="37"/>
      <c r="D135" s="22"/>
      <c r="E135" s="31" t="s">
        <v>8</v>
      </c>
      <c r="F135" s="1" t="s">
        <v>126</v>
      </c>
      <c r="I135" s="23"/>
      <c r="K135" s="24"/>
      <c r="M135" s="32">
        <v>0</v>
      </c>
      <c r="N135" s="26"/>
      <c r="O135" s="32"/>
      <c r="P135" s="26"/>
    </row>
    <row r="136" spans="2:16" ht="12" customHeight="1" x14ac:dyDescent="0.4">
      <c r="B136" s="37"/>
      <c r="D136" s="22"/>
      <c r="E136" s="31" t="s">
        <v>10</v>
      </c>
      <c r="F136" s="1" t="s">
        <v>127</v>
      </c>
      <c r="I136" s="23"/>
      <c r="K136" s="24"/>
      <c r="M136" s="32">
        <v>0</v>
      </c>
      <c r="N136" s="26"/>
      <c r="O136" s="32"/>
      <c r="P136" s="26"/>
    </row>
    <row r="137" spans="2:16" ht="12" customHeight="1" x14ac:dyDescent="0.4">
      <c r="B137" s="37"/>
      <c r="D137" s="22"/>
      <c r="E137" s="31" t="s">
        <v>13</v>
      </c>
      <c r="F137" s="1" t="s">
        <v>128</v>
      </c>
      <c r="I137" s="23"/>
      <c r="K137" s="24"/>
      <c r="M137" s="32">
        <v>0</v>
      </c>
      <c r="N137" s="26"/>
      <c r="O137" s="32"/>
      <c r="P137" s="26"/>
    </row>
    <row r="138" spans="2:16" ht="12" customHeight="1" x14ac:dyDescent="0.4">
      <c r="D138" s="22"/>
      <c r="I138" s="23"/>
      <c r="K138" s="24"/>
      <c r="M138" s="32"/>
      <c r="N138" s="26"/>
      <c r="O138" s="32"/>
      <c r="P138" s="26"/>
    </row>
    <row r="139" spans="2:16" ht="12" customHeight="1" x14ac:dyDescent="0.4">
      <c r="D139" s="22"/>
      <c r="E139" s="3" t="s">
        <v>129</v>
      </c>
      <c r="I139" s="23"/>
      <c r="J139" s="61"/>
      <c r="K139" s="28">
        <v>7</v>
      </c>
      <c r="L139" s="61"/>
      <c r="M139" s="29">
        <v>9749044</v>
      </c>
      <c r="N139" s="26"/>
      <c r="O139" s="29">
        <v>11897479</v>
      </c>
      <c r="P139" s="30"/>
    </row>
    <row r="140" spans="2:16" ht="12" customHeight="1" x14ac:dyDescent="0.4">
      <c r="B140" s="37"/>
      <c r="D140" s="22"/>
      <c r="E140" s="31" t="s">
        <v>6</v>
      </c>
      <c r="F140" s="1" t="s">
        <v>130</v>
      </c>
      <c r="I140" s="23"/>
      <c r="J140" s="61"/>
      <c r="K140" s="28"/>
      <c r="L140" s="61"/>
      <c r="M140" s="32">
        <v>0</v>
      </c>
      <c r="N140" s="26"/>
      <c r="O140" s="29"/>
      <c r="P140" s="30"/>
    </row>
    <row r="141" spans="2:16" ht="12" customHeight="1" x14ac:dyDescent="0.4">
      <c r="B141" s="37"/>
      <c r="D141" s="22"/>
      <c r="E141" s="31" t="s">
        <v>8</v>
      </c>
      <c r="F141" s="72" t="s">
        <v>131</v>
      </c>
      <c r="I141" s="23"/>
      <c r="K141" s="24"/>
      <c r="M141" s="32">
        <v>8796953</v>
      </c>
      <c r="N141" s="26"/>
      <c r="O141" s="32">
        <v>10384953</v>
      </c>
      <c r="P141" s="26"/>
    </row>
    <row r="142" spans="2:16" ht="12" customHeight="1" x14ac:dyDescent="0.4">
      <c r="B142" s="37"/>
      <c r="D142" s="22"/>
      <c r="E142" s="31" t="s">
        <v>10</v>
      </c>
      <c r="F142" s="72" t="s">
        <v>133</v>
      </c>
      <c r="I142" s="23"/>
      <c r="K142" s="24"/>
      <c r="M142" s="32">
        <v>933848</v>
      </c>
      <c r="N142" s="26"/>
      <c r="O142" s="32">
        <v>1323759</v>
      </c>
      <c r="P142" s="26"/>
    </row>
    <row r="143" spans="2:16" ht="12" customHeight="1" x14ac:dyDescent="0.4">
      <c r="B143" s="37"/>
      <c r="D143" s="22"/>
      <c r="E143" s="31" t="s">
        <v>13</v>
      </c>
      <c r="F143" s="72" t="s">
        <v>41</v>
      </c>
      <c r="I143" s="23"/>
      <c r="K143" s="24"/>
      <c r="M143" s="32">
        <v>0</v>
      </c>
      <c r="N143" s="26"/>
      <c r="O143" s="32"/>
      <c r="P143" s="26"/>
    </row>
    <row r="144" spans="2:16" ht="12" customHeight="1" x14ac:dyDescent="0.4">
      <c r="B144" s="37"/>
      <c r="D144" s="22"/>
      <c r="E144" s="31" t="s">
        <v>16</v>
      </c>
      <c r="F144" s="72" t="s">
        <v>135</v>
      </c>
      <c r="I144" s="23"/>
      <c r="K144" s="24"/>
      <c r="M144" s="32">
        <v>18243</v>
      </c>
      <c r="N144" s="26"/>
      <c r="O144" s="32">
        <v>188767</v>
      </c>
      <c r="P144" s="26"/>
    </row>
    <row r="145" spans="2:16" x14ac:dyDescent="0.4">
      <c r="D145" s="27"/>
      <c r="E145" s="60"/>
      <c r="F145" s="44"/>
      <c r="G145" s="3"/>
      <c r="H145" s="3"/>
      <c r="I145" s="73"/>
      <c r="J145" s="61"/>
      <c r="K145" s="51"/>
      <c r="L145" s="61"/>
      <c r="M145" s="29"/>
      <c r="N145" s="30"/>
      <c r="O145" s="29"/>
      <c r="P145" s="30"/>
    </row>
    <row r="146" spans="2:16" x14ac:dyDescent="0.4">
      <c r="B146" s="37"/>
      <c r="D146" s="27"/>
      <c r="E146" s="44" t="s">
        <v>137</v>
      </c>
      <c r="F146" s="3"/>
      <c r="G146" s="3"/>
      <c r="H146" s="3"/>
      <c r="I146" s="73"/>
      <c r="J146" s="61"/>
      <c r="K146" s="74"/>
      <c r="L146" s="61"/>
      <c r="M146" s="32">
        <v>0</v>
      </c>
      <c r="N146" s="30"/>
      <c r="O146" s="29">
        <v>0</v>
      </c>
      <c r="P146" s="30"/>
    </row>
    <row r="147" spans="2:16" x14ac:dyDescent="0.4">
      <c r="D147" s="27"/>
      <c r="E147" s="44"/>
      <c r="F147" s="3"/>
      <c r="G147" s="3"/>
      <c r="H147" s="3"/>
      <c r="I147" s="73"/>
      <c r="J147" s="61"/>
      <c r="K147" s="51"/>
      <c r="L147" s="61"/>
      <c r="M147" s="29"/>
      <c r="N147" s="30"/>
      <c r="O147" s="29"/>
      <c r="P147" s="30"/>
    </row>
    <row r="148" spans="2:16" x14ac:dyDescent="0.4">
      <c r="B148" s="37"/>
      <c r="D148" s="27"/>
      <c r="E148" s="44" t="s">
        <v>139</v>
      </c>
      <c r="F148" s="3"/>
      <c r="G148" s="3"/>
      <c r="H148" s="3"/>
      <c r="I148" s="73"/>
      <c r="J148" s="61"/>
      <c r="K148" s="28">
        <v>10</v>
      </c>
      <c r="L148" s="61"/>
      <c r="M148" s="29">
        <v>307065</v>
      </c>
      <c r="N148" s="30"/>
      <c r="O148" s="29">
        <v>307819</v>
      </c>
      <c r="P148" s="30"/>
    </row>
    <row r="149" spans="2:16" x14ac:dyDescent="0.4">
      <c r="D149" s="75"/>
      <c r="E149" s="76"/>
      <c r="F149" s="77"/>
      <c r="G149" s="77"/>
      <c r="H149" s="77"/>
      <c r="I149" s="78"/>
      <c r="J149" s="2"/>
      <c r="K149" s="79"/>
      <c r="L149" s="2"/>
      <c r="M149" s="80"/>
      <c r="N149" s="26"/>
      <c r="O149" s="80"/>
      <c r="P149" s="30"/>
    </row>
    <row r="150" spans="2:16" x14ac:dyDescent="0.4">
      <c r="J150" s="2"/>
      <c r="L150" s="2"/>
      <c r="M150" s="26"/>
      <c r="N150" s="26"/>
      <c r="O150" s="26"/>
      <c r="P150" s="26"/>
    </row>
    <row r="151" spans="2:16" x14ac:dyDescent="0.4">
      <c r="K151" s="45"/>
      <c r="M151" s="26"/>
      <c r="N151" s="26"/>
      <c r="O151" s="26"/>
      <c r="P151" s="26"/>
    </row>
    <row r="152" spans="2:16" x14ac:dyDescent="0.4">
      <c r="D152" s="15"/>
      <c r="E152" s="16" t="s">
        <v>140</v>
      </c>
      <c r="F152" s="17"/>
      <c r="G152" s="17"/>
      <c r="H152" s="17"/>
      <c r="I152" s="17"/>
      <c r="J152" s="18"/>
      <c r="K152" s="19"/>
      <c r="L152" s="2"/>
      <c r="M152" s="46">
        <v>28871447</v>
      </c>
      <c r="N152" s="26"/>
      <c r="O152" s="46">
        <v>29477565</v>
      </c>
      <c r="P152" s="30"/>
    </row>
    <row r="153" spans="2:16" x14ac:dyDescent="0.4">
      <c r="D153" s="47"/>
      <c r="E153" s="48"/>
      <c r="F153" s="48"/>
      <c r="G153" s="48"/>
      <c r="H153" s="48"/>
      <c r="I153" s="49"/>
      <c r="K153" s="50"/>
      <c r="M153" s="25"/>
      <c r="N153" s="26"/>
      <c r="O153" s="25"/>
      <c r="P153" s="26"/>
    </row>
    <row r="154" spans="2:16" x14ac:dyDescent="0.4">
      <c r="B154" s="37"/>
      <c r="D154" s="22"/>
      <c r="E154" s="3" t="s">
        <v>141</v>
      </c>
      <c r="I154" s="23"/>
      <c r="K154" s="24"/>
      <c r="M154" s="32">
        <v>0</v>
      </c>
      <c r="N154" s="26"/>
      <c r="O154" s="32"/>
      <c r="P154" s="26"/>
    </row>
    <row r="155" spans="2:16" x14ac:dyDescent="0.4">
      <c r="D155" s="22"/>
      <c r="I155" s="23"/>
      <c r="K155" s="24"/>
      <c r="M155" s="32"/>
      <c r="N155" s="26"/>
      <c r="O155" s="32"/>
      <c r="P155" s="26"/>
    </row>
    <row r="156" spans="2:16" x14ac:dyDescent="0.4">
      <c r="D156" s="22"/>
      <c r="E156" s="3" t="s">
        <v>142</v>
      </c>
      <c r="I156" s="23"/>
      <c r="K156" s="28">
        <v>12</v>
      </c>
      <c r="M156" s="29">
        <v>7204</v>
      </c>
      <c r="N156" s="26"/>
      <c r="O156" s="29">
        <v>7204</v>
      </c>
      <c r="P156" s="30"/>
    </row>
    <row r="157" spans="2:16" x14ac:dyDescent="0.4">
      <c r="B157" s="37"/>
      <c r="D157" s="22"/>
      <c r="E157" s="31" t="s">
        <v>6</v>
      </c>
      <c r="F157" s="1" t="s">
        <v>143</v>
      </c>
      <c r="I157" s="23"/>
      <c r="K157" s="28"/>
      <c r="M157" s="32">
        <v>0</v>
      </c>
      <c r="N157" s="26"/>
      <c r="O157" s="29"/>
      <c r="P157" s="30"/>
    </row>
    <row r="158" spans="2:16" x14ac:dyDescent="0.4">
      <c r="B158" s="37"/>
      <c r="D158" s="22"/>
      <c r="E158" s="31" t="s">
        <v>8</v>
      </c>
      <c r="F158" s="1" t="s">
        <v>144</v>
      </c>
      <c r="I158" s="23"/>
      <c r="K158" s="28"/>
      <c r="M158" s="32">
        <v>7204</v>
      </c>
      <c r="N158" s="26"/>
      <c r="O158" s="32">
        <v>7204</v>
      </c>
      <c r="P158" s="30"/>
    </row>
    <row r="159" spans="2:16" x14ac:dyDescent="0.4">
      <c r="D159" s="22"/>
      <c r="E159" s="3"/>
      <c r="I159" s="23"/>
      <c r="K159" s="24"/>
      <c r="M159" s="32"/>
      <c r="N159" s="26"/>
      <c r="O159" s="32"/>
      <c r="P159" s="26"/>
    </row>
    <row r="160" spans="2:16" x14ac:dyDescent="0.4">
      <c r="D160" s="22"/>
      <c r="E160" s="3" t="s">
        <v>145</v>
      </c>
      <c r="I160" s="23"/>
      <c r="J160" s="61"/>
      <c r="K160" s="28">
        <v>7</v>
      </c>
      <c r="L160" s="61"/>
      <c r="M160" s="29">
        <v>9059423</v>
      </c>
      <c r="N160" s="26"/>
      <c r="O160" s="29">
        <v>7992752</v>
      </c>
      <c r="P160" s="30"/>
    </row>
    <row r="161" spans="2:19" x14ac:dyDescent="0.4">
      <c r="B161" s="37"/>
      <c r="D161" s="22"/>
      <c r="E161" s="31" t="s">
        <v>6</v>
      </c>
      <c r="F161" s="1" t="s">
        <v>130</v>
      </c>
      <c r="I161" s="23"/>
      <c r="J161" s="61"/>
      <c r="K161" s="28"/>
      <c r="L161" s="61"/>
      <c r="M161" s="32">
        <v>0</v>
      </c>
      <c r="N161" s="26"/>
      <c r="O161" s="29"/>
      <c r="P161" s="30"/>
    </row>
    <row r="162" spans="2:19" x14ac:dyDescent="0.4">
      <c r="B162" s="37"/>
      <c r="D162" s="22"/>
      <c r="E162" s="31" t="s">
        <v>8</v>
      </c>
      <c r="F162" s="1" t="s">
        <v>131</v>
      </c>
      <c r="I162" s="23"/>
      <c r="K162" s="24"/>
      <c r="M162" s="32">
        <v>7388175</v>
      </c>
      <c r="N162" s="26"/>
      <c r="O162" s="32">
        <v>6254564</v>
      </c>
      <c r="P162" s="26"/>
    </row>
    <row r="163" spans="2:19" x14ac:dyDescent="0.4">
      <c r="B163" s="37"/>
      <c r="D163" s="22"/>
      <c r="E163" s="31" t="s">
        <v>10</v>
      </c>
      <c r="F163" s="1" t="s">
        <v>133</v>
      </c>
      <c r="I163" s="23"/>
      <c r="K163" s="24"/>
      <c r="M163" s="32">
        <v>762522</v>
      </c>
      <c r="N163" s="52"/>
      <c r="O163" s="53">
        <v>762522</v>
      </c>
      <c r="P163" s="52"/>
    </row>
    <row r="164" spans="2:19" x14ac:dyDescent="0.4">
      <c r="B164" s="37"/>
      <c r="D164" s="22"/>
      <c r="E164" s="31" t="s">
        <v>13</v>
      </c>
      <c r="F164" s="1" t="s">
        <v>41</v>
      </c>
      <c r="I164" s="23"/>
      <c r="K164" s="24"/>
      <c r="M164" s="32">
        <v>0</v>
      </c>
      <c r="N164" s="52"/>
      <c r="O164" s="53"/>
      <c r="P164" s="52"/>
    </row>
    <row r="165" spans="2:19" x14ac:dyDescent="0.4">
      <c r="B165" s="37"/>
      <c r="D165" s="22"/>
      <c r="E165" s="31" t="s">
        <v>16</v>
      </c>
      <c r="F165" s="1" t="s">
        <v>135</v>
      </c>
      <c r="I165" s="23"/>
      <c r="K165" s="24"/>
      <c r="M165" s="32">
        <v>908726</v>
      </c>
      <c r="N165" s="26"/>
      <c r="O165" s="32">
        <v>975666</v>
      </c>
      <c r="P165" s="26"/>
    </row>
    <row r="166" spans="2:19" x14ac:dyDescent="0.4">
      <c r="D166" s="22"/>
      <c r="E166" s="68"/>
      <c r="I166" s="23"/>
      <c r="K166" s="24"/>
      <c r="M166" s="32"/>
      <c r="N166" s="26"/>
      <c r="O166" s="32"/>
      <c r="P166" s="26"/>
    </row>
    <row r="167" spans="2:19" x14ac:dyDescent="0.4">
      <c r="B167" s="37"/>
      <c r="D167" s="22"/>
      <c r="E167" s="44" t="s">
        <v>150</v>
      </c>
      <c r="F167" s="72"/>
      <c r="I167" s="23"/>
      <c r="J167" s="61"/>
      <c r="K167" s="28">
        <v>7</v>
      </c>
      <c r="L167" s="61"/>
      <c r="M167" s="29">
        <v>3169978</v>
      </c>
      <c r="N167" s="30"/>
      <c r="O167" s="29">
        <v>2754950</v>
      </c>
      <c r="P167" s="30"/>
      <c r="S167" s="26"/>
    </row>
    <row r="168" spans="2:19" x14ac:dyDescent="0.4">
      <c r="D168" s="22"/>
      <c r="E168" s="68"/>
      <c r="F168" s="72"/>
      <c r="I168" s="23"/>
      <c r="K168" s="24"/>
      <c r="M168" s="32"/>
      <c r="N168" s="26"/>
      <c r="O168" s="32"/>
      <c r="P168" s="26"/>
    </row>
    <row r="169" spans="2:19" x14ac:dyDescent="0.4">
      <c r="D169" s="22"/>
      <c r="E169" s="44" t="s">
        <v>151</v>
      </c>
      <c r="F169" s="3"/>
      <c r="I169" s="23"/>
      <c r="J169" s="61"/>
      <c r="K169" s="28">
        <v>7</v>
      </c>
      <c r="L169" s="61"/>
      <c r="M169" s="29">
        <v>16634842</v>
      </c>
      <c r="N169" s="30"/>
      <c r="O169" s="29">
        <v>18722659</v>
      </c>
      <c r="P169" s="30"/>
    </row>
    <row r="170" spans="2:19" x14ac:dyDescent="0.4">
      <c r="D170" s="22"/>
      <c r="E170" s="31" t="s">
        <v>6</v>
      </c>
      <c r="F170" s="72" t="s">
        <v>152</v>
      </c>
      <c r="I170" s="23"/>
      <c r="K170" s="24"/>
      <c r="M170" s="32">
        <v>5393975</v>
      </c>
      <c r="N170" s="26"/>
      <c r="O170" s="32">
        <v>6002228</v>
      </c>
      <c r="P170" s="26"/>
    </row>
    <row r="171" spans="2:19" x14ac:dyDescent="0.4">
      <c r="D171" s="22"/>
      <c r="E171" s="31" t="s">
        <v>8</v>
      </c>
      <c r="F171" s="72" t="s">
        <v>154</v>
      </c>
      <c r="I171" s="23"/>
      <c r="K171" s="24"/>
      <c r="M171" s="32">
        <v>10220766</v>
      </c>
      <c r="N171" s="26"/>
      <c r="O171" s="32">
        <v>12049549</v>
      </c>
      <c r="P171" s="26"/>
    </row>
    <row r="172" spans="2:19" x14ac:dyDescent="0.4">
      <c r="D172" s="22"/>
      <c r="E172" s="31" t="s">
        <v>10</v>
      </c>
      <c r="F172" s="72" t="s">
        <v>156</v>
      </c>
      <c r="I172" s="23"/>
      <c r="K172" s="24"/>
      <c r="M172" s="32">
        <v>0</v>
      </c>
      <c r="N172" s="52"/>
      <c r="O172" s="53">
        <v>0</v>
      </c>
      <c r="P172" s="52"/>
    </row>
    <row r="173" spans="2:19" x14ac:dyDescent="0.4">
      <c r="D173" s="22"/>
      <c r="E173" s="31" t="s">
        <v>13</v>
      </c>
      <c r="F173" s="72" t="s">
        <v>158</v>
      </c>
      <c r="I173" s="23"/>
      <c r="K173" s="24"/>
      <c r="M173" s="32">
        <v>634246</v>
      </c>
      <c r="N173" s="52"/>
      <c r="O173" s="53">
        <v>242472</v>
      </c>
      <c r="P173" s="52"/>
    </row>
    <row r="174" spans="2:19" x14ac:dyDescent="0.4">
      <c r="D174" s="22"/>
      <c r="E174" s="31" t="s">
        <v>16</v>
      </c>
      <c r="F174" s="72" t="s">
        <v>159</v>
      </c>
      <c r="I174" s="23"/>
      <c r="K174" s="24"/>
      <c r="M174" s="32">
        <v>0</v>
      </c>
      <c r="N174" s="52"/>
      <c r="O174" s="53"/>
      <c r="P174" s="52"/>
    </row>
    <row r="175" spans="2:19" x14ac:dyDescent="0.4">
      <c r="D175" s="27"/>
      <c r="E175" s="31" t="s">
        <v>18</v>
      </c>
      <c r="F175" s="72" t="s">
        <v>161</v>
      </c>
      <c r="I175" s="23"/>
      <c r="K175" s="24"/>
      <c r="M175" s="32">
        <v>385855</v>
      </c>
      <c r="N175" s="52"/>
      <c r="O175" s="53">
        <v>428410</v>
      </c>
      <c r="P175" s="52"/>
    </row>
    <row r="176" spans="2:19" x14ac:dyDescent="0.4">
      <c r="D176" s="27"/>
      <c r="E176" s="31" t="s">
        <v>20</v>
      </c>
      <c r="F176" s="72" t="s">
        <v>162</v>
      </c>
      <c r="I176" s="23"/>
      <c r="K176" s="24"/>
      <c r="M176" s="32">
        <v>0</v>
      </c>
      <c r="N176" s="52"/>
      <c r="O176" s="53"/>
      <c r="P176" s="52"/>
    </row>
    <row r="177" spans="4:16" x14ac:dyDescent="0.4">
      <c r="D177" s="27"/>
      <c r="E177" s="31"/>
      <c r="F177" s="72"/>
      <c r="I177" s="23"/>
      <c r="K177" s="24"/>
      <c r="M177" s="53"/>
      <c r="N177" s="52"/>
      <c r="O177" s="53"/>
      <c r="P177" s="52"/>
    </row>
    <row r="178" spans="4:16" x14ac:dyDescent="0.4">
      <c r="D178" s="27"/>
      <c r="E178" s="67" t="s">
        <v>107</v>
      </c>
      <c r="F178" s="44" t="s">
        <v>163</v>
      </c>
      <c r="I178" s="23"/>
      <c r="K178" s="24"/>
      <c r="M178" s="32">
        <v>0</v>
      </c>
      <c r="N178" s="52"/>
      <c r="O178" s="53"/>
      <c r="P178" s="52"/>
    </row>
    <row r="179" spans="4:16" x14ac:dyDescent="0.4">
      <c r="D179" s="69"/>
      <c r="E179" s="81"/>
      <c r="F179" s="82"/>
      <c r="G179" s="54"/>
      <c r="H179" s="54"/>
      <c r="I179" s="55"/>
      <c r="K179" s="79"/>
      <c r="M179" s="83"/>
      <c r="N179" s="52"/>
      <c r="O179" s="83"/>
      <c r="P179" s="21"/>
    </row>
    <row r="180" spans="4:16" ht="13.5" thickBot="1" x14ac:dyDescent="0.45">
      <c r="M180" s="52"/>
      <c r="N180" s="52"/>
      <c r="O180" s="52"/>
      <c r="P180" s="52"/>
    </row>
    <row r="181" spans="4:16" ht="13.5" thickBot="1" x14ac:dyDescent="0.45">
      <c r="D181" s="163" t="s">
        <v>164</v>
      </c>
      <c r="E181" s="164"/>
      <c r="F181" s="164"/>
      <c r="G181" s="164"/>
      <c r="H181" s="164"/>
      <c r="I181" s="164"/>
      <c r="J181" s="164"/>
      <c r="K181" s="165"/>
      <c r="M181" s="57">
        <v>74522946</v>
      </c>
      <c r="N181" s="52"/>
      <c r="O181" s="57">
        <v>75543546</v>
      </c>
      <c r="P181" s="21"/>
    </row>
    <row r="182" spans="4:16" x14ac:dyDescent="0.4">
      <c r="K182" s="45"/>
      <c r="M182" s="45"/>
      <c r="O182" s="45"/>
      <c r="P182" s="45"/>
    </row>
    <row r="183" spans="4:16" x14ac:dyDescent="0.4">
      <c r="K183" s="45"/>
      <c r="M183" s="45"/>
      <c r="O183" s="45"/>
      <c r="P183" s="45"/>
    </row>
    <row r="186" spans="4:16" x14ac:dyDescent="0.4">
      <c r="M186" s="52"/>
      <c r="O186" s="52"/>
      <c r="P186" s="52"/>
    </row>
    <row r="187" spans="4:16" x14ac:dyDescent="0.4">
      <c r="M187" s="84"/>
    </row>
    <row r="196" spans="21:27" x14ac:dyDescent="0.4">
      <c r="U196" s="85"/>
      <c r="V196" s="85"/>
      <c r="W196" s="86"/>
      <c r="X196" s="87"/>
      <c r="Y196" s="87"/>
      <c r="Z196" s="87"/>
      <c r="AA196" s="87"/>
    </row>
    <row r="197" spans="21:27" x14ac:dyDescent="0.4">
      <c r="U197" s="85"/>
      <c r="V197" s="85"/>
      <c r="W197" s="86"/>
      <c r="X197" s="87"/>
      <c r="Y197" s="87"/>
      <c r="Z197" s="87"/>
      <c r="AA197" s="87"/>
    </row>
    <row r="198" spans="21:27" x14ac:dyDescent="0.4">
      <c r="U198" s="85"/>
      <c r="V198" s="85"/>
      <c r="W198" s="86"/>
      <c r="X198" s="87"/>
      <c r="Y198" s="87"/>
      <c r="Z198" s="87"/>
      <c r="AA198" s="87"/>
    </row>
    <row r="199" spans="21:27" x14ac:dyDescent="0.4">
      <c r="U199" s="85"/>
      <c r="V199" s="85"/>
      <c r="W199" s="86"/>
      <c r="X199" s="87"/>
      <c r="Y199" s="87"/>
      <c r="Z199" s="87"/>
      <c r="AA199" s="87"/>
    </row>
    <row r="200" spans="21:27" x14ac:dyDescent="0.4">
      <c r="U200" s="85"/>
      <c r="V200" s="85"/>
      <c r="W200" s="86"/>
      <c r="X200" s="87"/>
      <c r="Y200" s="87"/>
      <c r="Z200" s="87"/>
      <c r="AA200" s="87"/>
    </row>
    <row r="201" spans="21:27" x14ac:dyDescent="0.4">
      <c r="U201" s="85"/>
      <c r="V201" s="85"/>
      <c r="W201" s="86"/>
      <c r="X201" s="87"/>
      <c r="Y201" s="87"/>
      <c r="Z201" s="87"/>
      <c r="AA201" s="87"/>
    </row>
    <row r="202" spans="21:27" x14ac:dyDescent="0.4">
      <c r="U202" s="85"/>
      <c r="V202" s="85"/>
      <c r="W202" s="86"/>
      <c r="X202" s="87"/>
      <c r="Y202" s="87"/>
      <c r="Z202" s="87"/>
      <c r="AA202" s="87"/>
    </row>
  </sheetData>
  <mergeCells count="2">
    <mergeCell ref="D93:K93"/>
    <mergeCell ref="D181:K181"/>
  </mergeCells>
  <dataValidations count="1">
    <dataValidation type="list" allowBlank="1" showInputMessage="1" showErrorMessage="1" sqref="I2" xr:uid="{A8BFD913-436C-4654-A1DA-F157891816D3}">
      <formula1>"intermedio, final"</formula1>
    </dataValidation>
  </dataValidations>
  <pageMargins left="0.75" right="0.75" top="1" bottom="1" header="0" footer="0"/>
  <pageSetup paperSize="9" scale="73" fitToHeight="0" orientation="portrait" r:id="rId1"/>
  <headerFooter alignWithMargins="0"/>
  <rowBreaks count="1" manualBreakCount="1">
    <brk id="96" min="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4F297-5A5F-4851-8904-D38CBB2654F0}">
  <sheetPr>
    <tabColor rgb="FF00B050"/>
    <pageSetUpPr fitToPage="1"/>
  </sheetPr>
  <dimension ref="B1:XEW94"/>
  <sheetViews>
    <sheetView showGridLines="0" zoomScale="85" zoomScaleNormal="85" workbookViewId="0">
      <selection activeCell="S52" sqref="S52"/>
    </sheetView>
  </sheetViews>
  <sheetFormatPr baseColWidth="10" defaultColWidth="11.46484375" defaultRowHeight="13.15" x14ac:dyDescent="0.4"/>
  <cols>
    <col min="1" max="1" width="3.46484375" style="43" customWidth="1"/>
    <col min="2" max="2" width="7.53125" style="43" customWidth="1"/>
    <col min="3" max="3" width="3.46484375" style="43" customWidth="1"/>
    <col min="4" max="4" width="1.796875" style="43" customWidth="1"/>
    <col min="5" max="5" width="4" style="43" customWidth="1"/>
    <col min="6" max="6" width="14.53125" style="43" customWidth="1"/>
    <col min="7" max="7" width="14.796875" style="43" customWidth="1"/>
    <col min="8" max="8" width="9" style="43" customWidth="1"/>
    <col min="9" max="9" width="15.53125" style="43" customWidth="1"/>
    <col min="10" max="10" width="1.53125" style="45" customWidth="1"/>
    <col min="11" max="11" width="12.796875" style="43" customWidth="1"/>
    <col min="12" max="12" width="5.19921875" style="45" customWidth="1"/>
    <col min="13" max="13" width="15.19921875" style="43" customWidth="1"/>
    <col min="14" max="14" width="5.19921875" style="45" customWidth="1"/>
    <col min="15" max="15" width="15.19921875" style="43" customWidth="1"/>
    <col min="16" max="16" width="4.796875" style="43" customWidth="1"/>
    <col min="17" max="16376" width="11.46484375" style="43"/>
    <col min="16377" max="16384" width="31.19921875" style="43" customWidth="1"/>
  </cols>
  <sheetData>
    <row r="1" spans="2:19" s="5" customFormat="1" ht="18" x14ac:dyDescent="0.55000000000000004">
      <c r="D1" s="5" t="s">
        <v>165</v>
      </c>
      <c r="J1" s="6"/>
      <c r="K1" s="6"/>
      <c r="L1" s="6"/>
      <c r="M1" s="6"/>
      <c r="N1" s="6"/>
      <c r="O1" s="6"/>
      <c r="Q1" s="43"/>
      <c r="R1" s="43"/>
    </row>
    <row r="2" spans="2:19" ht="2.1" customHeight="1" x14ac:dyDescent="0.55000000000000004">
      <c r="C2" s="89"/>
      <c r="D2" s="89"/>
      <c r="E2" s="89"/>
      <c r="F2" s="89"/>
      <c r="G2" s="89"/>
      <c r="H2" s="89"/>
      <c r="I2" s="89"/>
      <c r="J2" s="90"/>
      <c r="K2" s="91" t="s">
        <v>166</v>
      </c>
      <c r="L2" s="90"/>
      <c r="M2" s="91" t="s">
        <v>167</v>
      </c>
      <c r="N2" s="90"/>
      <c r="O2" s="91" t="s">
        <v>167</v>
      </c>
    </row>
    <row r="3" spans="2:19" ht="12" customHeight="1" x14ac:dyDescent="0.4">
      <c r="D3" s="92"/>
      <c r="E3" s="93"/>
      <c r="F3" s="93"/>
      <c r="G3" s="93"/>
      <c r="H3" s="93"/>
      <c r="I3" s="93"/>
      <c r="J3" s="94"/>
      <c r="K3" s="95" t="s">
        <v>3</v>
      </c>
      <c r="L3" s="94"/>
      <c r="M3" s="96">
        <v>45107</v>
      </c>
      <c r="N3" s="8"/>
      <c r="O3" s="96">
        <v>44742</v>
      </c>
    </row>
    <row r="4" spans="2:19" x14ac:dyDescent="0.4">
      <c r="F4" s="45"/>
      <c r="G4" s="45"/>
      <c r="H4" s="45"/>
      <c r="I4" s="45"/>
      <c r="J4" s="90"/>
      <c r="L4" s="90"/>
      <c r="N4" s="90"/>
    </row>
    <row r="5" spans="2:19" x14ac:dyDescent="0.4">
      <c r="D5" s="97"/>
      <c r="E5" s="98"/>
      <c r="F5" s="99"/>
      <c r="G5" s="99"/>
      <c r="H5" s="99"/>
      <c r="I5" s="100"/>
      <c r="J5" s="90"/>
      <c r="K5" s="101"/>
      <c r="L5" s="90"/>
      <c r="M5" s="101"/>
      <c r="N5" s="90"/>
      <c r="O5" s="101"/>
      <c r="Q5" s="1"/>
      <c r="R5" s="1"/>
    </row>
    <row r="6" spans="2:19" ht="14.25" x14ac:dyDescent="0.45">
      <c r="C6" s="102"/>
      <c r="D6" s="103"/>
      <c r="E6" s="104" t="s">
        <v>168</v>
      </c>
      <c r="F6" s="45"/>
      <c r="G6" s="45"/>
      <c r="H6" s="45"/>
      <c r="I6" s="105"/>
      <c r="J6" s="90"/>
      <c r="K6" s="106"/>
      <c r="L6" s="90"/>
      <c r="M6" s="106"/>
      <c r="N6" s="90"/>
      <c r="O6" s="106"/>
      <c r="Q6"/>
      <c r="R6"/>
      <c r="S6"/>
    </row>
    <row r="7" spans="2:19" x14ac:dyDescent="0.4">
      <c r="C7" s="102"/>
      <c r="D7" s="107"/>
      <c r="I7" s="108"/>
      <c r="J7" s="90"/>
      <c r="K7" s="106"/>
      <c r="L7" s="90"/>
      <c r="M7" s="106"/>
      <c r="N7" s="90"/>
      <c r="O7" s="106"/>
      <c r="Q7"/>
      <c r="R7"/>
      <c r="S7"/>
    </row>
    <row r="8" spans="2:19" ht="12.75" customHeight="1" x14ac:dyDescent="0.4">
      <c r="C8" s="102"/>
      <c r="D8" s="109"/>
      <c r="E8" s="88" t="s">
        <v>169</v>
      </c>
      <c r="G8" s="88"/>
      <c r="I8" s="108"/>
      <c r="J8" s="90"/>
      <c r="K8" s="110" t="s">
        <v>170</v>
      </c>
      <c r="L8" s="90"/>
      <c r="M8" s="111">
        <v>30537801</v>
      </c>
      <c r="N8" s="112"/>
      <c r="O8" s="111">
        <v>29416338</v>
      </c>
      <c r="Q8"/>
      <c r="R8"/>
      <c r="S8"/>
    </row>
    <row r="9" spans="2:19" ht="12.75" customHeight="1" x14ac:dyDescent="0.4">
      <c r="B9" s="113"/>
      <c r="C9" s="102"/>
      <c r="D9" s="114"/>
      <c r="E9" s="115" t="s">
        <v>172</v>
      </c>
      <c r="F9" s="43" t="s">
        <v>173</v>
      </c>
      <c r="I9" s="108"/>
      <c r="J9" s="90"/>
      <c r="K9" s="106"/>
      <c r="L9" s="90"/>
      <c r="M9" s="32">
        <v>551635</v>
      </c>
      <c r="N9" s="112"/>
      <c r="O9" s="53">
        <v>0</v>
      </c>
      <c r="Q9"/>
      <c r="R9"/>
      <c r="S9"/>
    </row>
    <row r="10" spans="2:19" ht="12.75" customHeight="1" x14ac:dyDescent="0.4">
      <c r="B10" s="113"/>
      <c r="C10" s="102"/>
      <c r="D10" s="114"/>
      <c r="E10" s="115" t="s">
        <v>175</v>
      </c>
      <c r="F10" s="43" t="s">
        <v>176</v>
      </c>
      <c r="I10" s="108"/>
      <c r="J10" s="90"/>
      <c r="K10" s="106"/>
      <c r="L10" s="90"/>
      <c r="M10" s="32">
        <v>29986166</v>
      </c>
      <c r="N10" s="112"/>
      <c r="O10" s="53">
        <v>29416338</v>
      </c>
      <c r="Q10"/>
      <c r="R10"/>
      <c r="S10"/>
    </row>
    <row r="11" spans="2:19" ht="12.75" customHeight="1" x14ac:dyDescent="0.4">
      <c r="C11" s="102"/>
      <c r="D11" s="114"/>
      <c r="E11" s="115" t="s">
        <v>177</v>
      </c>
      <c r="F11" s="43" t="s">
        <v>178</v>
      </c>
      <c r="I11" s="108"/>
      <c r="J11" s="90"/>
      <c r="K11" s="106"/>
      <c r="L11" s="90"/>
      <c r="M11" s="29">
        <v>0</v>
      </c>
      <c r="N11" s="112"/>
      <c r="O11" s="53"/>
      <c r="Q11"/>
      <c r="R11"/>
      <c r="S11"/>
    </row>
    <row r="12" spans="2:19" ht="12.75" customHeight="1" x14ac:dyDescent="0.4">
      <c r="C12" s="102"/>
      <c r="D12" s="114"/>
      <c r="E12" s="115"/>
      <c r="I12" s="108"/>
      <c r="J12" s="90"/>
      <c r="K12" s="106"/>
      <c r="L12" s="90"/>
      <c r="M12" s="53"/>
      <c r="N12" s="112"/>
      <c r="O12" s="53"/>
      <c r="P12" s="116"/>
      <c r="Q12"/>
      <c r="R12"/>
      <c r="S12"/>
    </row>
    <row r="13" spans="2:19" ht="12.75" customHeight="1" x14ac:dyDescent="0.4">
      <c r="B13" s="113"/>
      <c r="C13" s="102"/>
      <c r="D13" s="114"/>
      <c r="E13" s="88" t="s">
        <v>179</v>
      </c>
      <c r="I13" s="108"/>
      <c r="J13" s="90"/>
      <c r="K13" s="106"/>
      <c r="L13" s="90"/>
      <c r="M13" s="29">
        <v>0</v>
      </c>
      <c r="N13" s="112"/>
      <c r="O13" s="111">
        <v>0</v>
      </c>
      <c r="Q13"/>
      <c r="R13"/>
      <c r="S13"/>
    </row>
    <row r="14" spans="2:19" ht="12.75" customHeight="1" x14ac:dyDescent="0.4">
      <c r="C14" s="102"/>
      <c r="D14" s="114"/>
      <c r="E14" s="115"/>
      <c r="I14" s="108"/>
      <c r="J14" s="90"/>
      <c r="K14" s="106"/>
      <c r="L14" s="90"/>
      <c r="M14" s="53"/>
      <c r="N14" s="112"/>
      <c r="O14" s="53"/>
      <c r="P14" s="116"/>
      <c r="Q14"/>
      <c r="R14"/>
      <c r="S14"/>
    </row>
    <row r="15" spans="2:19" ht="12.75" customHeight="1" x14ac:dyDescent="0.4">
      <c r="B15" s="113"/>
      <c r="C15" s="102"/>
      <c r="D15" s="109"/>
      <c r="E15" s="88" t="s">
        <v>181</v>
      </c>
      <c r="I15" s="108"/>
      <c r="J15" s="90"/>
      <c r="K15" s="117"/>
      <c r="L15" s="90"/>
      <c r="M15" s="29">
        <v>103863</v>
      </c>
      <c r="N15" s="112"/>
      <c r="O15" s="111">
        <v>117532</v>
      </c>
      <c r="Q15"/>
      <c r="R15"/>
      <c r="S15"/>
    </row>
    <row r="16" spans="2:19" ht="12.75" customHeight="1" x14ac:dyDescent="0.4">
      <c r="C16" s="102"/>
      <c r="D16" s="114"/>
      <c r="E16" s="115"/>
      <c r="I16" s="108"/>
      <c r="J16" s="90"/>
      <c r="K16" s="106"/>
      <c r="L16" s="90"/>
      <c r="M16" s="53"/>
      <c r="N16" s="112"/>
      <c r="O16" s="53"/>
      <c r="Q16"/>
      <c r="R16"/>
      <c r="S16"/>
    </row>
    <row r="17" spans="2:19" ht="12.75" customHeight="1" x14ac:dyDescent="0.4">
      <c r="C17" s="102"/>
      <c r="D17" s="109"/>
      <c r="E17" s="88" t="s">
        <v>182</v>
      </c>
      <c r="I17" s="108"/>
      <c r="J17" s="90"/>
      <c r="K17" s="110"/>
      <c r="L17" s="90"/>
      <c r="M17" s="111">
        <v>-15245964</v>
      </c>
      <c r="N17" s="112"/>
      <c r="O17" s="111">
        <v>-14886659</v>
      </c>
      <c r="Q17"/>
      <c r="R17"/>
      <c r="S17"/>
    </row>
    <row r="18" spans="2:19" ht="12.75" customHeight="1" x14ac:dyDescent="0.4">
      <c r="C18" s="102"/>
      <c r="D18" s="114"/>
      <c r="E18" s="115" t="s">
        <v>172</v>
      </c>
      <c r="F18" s="43" t="s">
        <v>184</v>
      </c>
      <c r="I18" s="108"/>
      <c r="J18" s="90"/>
      <c r="K18" s="118" t="s">
        <v>185</v>
      </c>
      <c r="L18" s="90"/>
      <c r="M18" s="32">
        <v>8737</v>
      </c>
      <c r="N18" s="112"/>
      <c r="O18" s="53">
        <v>-209645</v>
      </c>
      <c r="Q18"/>
      <c r="R18"/>
      <c r="S18"/>
    </row>
    <row r="19" spans="2:19" ht="12.75" customHeight="1" x14ac:dyDescent="0.4">
      <c r="C19" s="102"/>
      <c r="D19" s="114"/>
      <c r="E19" s="115" t="s">
        <v>175</v>
      </c>
      <c r="F19" s="43" t="s">
        <v>187</v>
      </c>
      <c r="I19" s="108"/>
      <c r="J19" s="90"/>
      <c r="K19" s="119"/>
      <c r="L19" s="90"/>
      <c r="M19" s="32">
        <v>-3367177</v>
      </c>
      <c r="N19" s="112"/>
      <c r="O19" s="53">
        <v>-2970318</v>
      </c>
      <c r="Q19"/>
      <c r="R19"/>
      <c r="S19"/>
    </row>
    <row r="20" spans="2:19" ht="12.75" customHeight="1" x14ac:dyDescent="0.4">
      <c r="C20" s="102"/>
      <c r="D20" s="114"/>
      <c r="E20" s="115" t="s">
        <v>177</v>
      </c>
      <c r="F20" s="43" t="s">
        <v>189</v>
      </c>
      <c r="I20" s="108"/>
      <c r="J20" s="90"/>
      <c r="K20" s="110" t="s">
        <v>190</v>
      </c>
      <c r="L20" s="90"/>
      <c r="M20" s="32">
        <v>-11887524</v>
      </c>
      <c r="N20" s="112"/>
      <c r="O20" s="53">
        <v>-11706696</v>
      </c>
      <c r="Q20"/>
      <c r="R20"/>
      <c r="S20"/>
    </row>
    <row r="21" spans="2:19" ht="12.75" customHeight="1" x14ac:dyDescent="0.4">
      <c r="C21" s="102"/>
      <c r="D21" s="114"/>
      <c r="E21" s="115" t="s">
        <v>191</v>
      </c>
      <c r="F21" s="43" t="s">
        <v>192</v>
      </c>
      <c r="I21" s="108"/>
      <c r="J21" s="90"/>
      <c r="K21" s="119"/>
      <c r="L21" s="90"/>
      <c r="M21" s="32">
        <v>0</v>
      </c>
      <c r="N21" s="112"/>
      <c r="O21" s="53">
        <v>0</v>
      </c>
      <c r="Q21"/>
      <c r="R21"/>
      <c r="S21"/>
    </row>
    <row r="22" spans="2:19" ht="12.75" customHeight="1" x14ac:dyDescent="0.4">
      <c r="C22" s="102"/>
      <c r="D22" s="114"/>
      <c r="E22" s="115"/>
      <c r="I22" s="108"/>
      <c r="J22" s="90"/>
      <c r="K22" s="119"/>
      <c r="L22" s="90"/>
      <c r="M22" s="53"/>
      <c r="N22" s="112"/>
      <c r="O22" s="53"/>
      <c r="Q22"/>
      <c r="R22"/>
      <c r="S22"/>
    </row>
    <row r="23" spans="2:19" ht="12.75" customHeight="1" x14ac:dyDescent="0.4">
      <c r="C23" s="102"/>
      <c r="D23" s="109"/>
      <c r="E23" s="88" t="s">
        <v>193</v>
      </c>
      <c r="I23" s="108"/>
      <c r="J23" s="90"/>
      <c r="K23" s="110"/>
      <c r="L23" s="90"/>
      <c r="M23" s="111">
        <v>276297</v>
      </c>
      <c r="N23" s="112"/>
      <c r="O23" s="111">
        <v>0</v>
      </c>
      <c r="Q23"/>
      <c r="R23"/>
      <c r="S23"/>
    </row>
    <row r="24" spans="2:19" ht="12.75" customHeight="1" x14ac:dyDescent="0.4">
      <c r="B24" s="113"/>
      <c r="C24" s="102"/>
      <c r="D24" s="114"/>
      <c r="E24" s="115" t="s">
        <v>172</v>
      </c>
      <c r="F24" s="43" t="s">
        <v>195</v>
      </c>
      <c r="I24" s="108"/>
      <c r="J24" s="90"/>
      <c r="K24" s="119"/>
      <c r="L24" s="90"/>
      <c r="M24" s="32">
        <v>13993</v>
      </c>
      <c r="N24" s="112"/>
      <c r="O24" s="53">
        <v>0</v>
      </c>
      <c r="Q24"/>
      <c r="R24"/>
      <c r="S24"/>
    </row>
    <row r="25" spans="2:19" ht="12.75" customHeight="1" x14ac:dyDescent="0.4">
      <c r="B25" s="113"/>
      <c r="C25" s="102"/>
      <c r="D25" s="114"/>
      <c r="E25" s="115" t="s">
        <v>175</v>
      </c>
      <c r="F25" s="43" t="s">
        <v>196</v>
      </c>
      <c r="I25" s="108"/>
      <c r="J25" s="90"/>
      <c r="K25" s="119"/>
      <c r="L25" s="90"/>
      <c r="M25" s="32">
        <v>262304</v>
      </c>
      <c r="N25" s="112"/>
      <c r="O25" s="53">
        <v>0</v>
      </c>
      <c r="Q25"/>
      <c r="R25"/>
      <c r="S25"/>
    </row>
    <row r="26" spans="2:19" ht="12.75" customHeight="1" x14ac:dyDescent="0.4">
      <c r="C26" s="102"/>
      <c r="D26" s="114"/>
      <c r="E26" s="115"/>
      <c r="I26" s="108"/>
      <c r="J26" s="90"/>
      <c r="K26" s="119"/>
      <c r="L26" s="90"/>
      <c r="M26" s="53"/>
      <c r="N26" s="112"/>
      <c r="O26" s="53"/>
      <c r="Q26"/>
      <c r="R26"/>
      <c r="S26"/>
    </row>
    <row r="27" spans="2:19" ht="12.75" customHeight="1" x14ac:dyDescent="0.4">
      <c r="C27" s="102"/>
      <c r="D27" s="109"/>
      <c r="E27" s="88" t="s">
        <v>197</v>
      </c>
      <c r="I27" s="108"/>
      <c r="J27" s="90"/>
      <c r="K27" s="110"/>
      <c r="L27" s="90"/>
      <c r="M27" s="29">
        <v>-6079548</v>
      </c>
      <c r="N27" s="112"/>
      <c r="O27" s="29">
        <v>-5619657</v>
      </c>
      <c r="Q27"/>
      <c r="R27"/>
      <c r="S27"/>
    </row>
    <row r="28" spans="2:19" ht="12.75" customHeight="1" x14ac:dyDescent="0.4">
      <c r="B28" s="113"/>
      <c r="C28" s="102"/>
      <c r="D28" s="114"/>
      <c r="E28" s="115" t="s">
        <v>172</v>
      </c>
      <c r="F28" s="43" t="s">
        <v>199</v>
      </c>
      <c r="I28" s="108"/>
      <c r="J28" s="90"/>
      <c r="K28" s="119"/>
      <c r="L28" s="90"/>
      <c r="M28" s="32">
        <v>-4644471</v>
      </c>
      <c r="N28" s="112"/>
      <c r="O28" s="32">
        <v>-4293767</v>
      </c>
      <c r="Q28"/>
      <c r="R28"/>
      <c r="S28"/>
    </row>
    <row r="29" spans="2:19" ht="12.75" customHeight="1" x14ac:dyDescent="0.4">
      <c r="B29" s="113"/>
      <c r="C29" s="102"/>
      <c r="D29" s="114"/>
      <c r="E29" s="115" t="s">
        <v>175</v>
      </c>
      <c r="F29" s="43" t="s">
        <v>201</v>
      </c>
      <c r="I29" s="108"/>
      <c r="J29" s="90"/>
      <c r="K29" s="110" t="s">
        <v>202</v>
      </c>
      <c r="L29" s="90"/>
      <c r="M29" s="32">
        <v>-1435077</v>
      </c>
      <c r="N29" s="112"/>
      <c r="O29" s="32">
        <v>-1325890</v>
      </c>
      <c r="Q29"/>
      <c r="R29"/>
      <c r="S29"/>
    </row>
    <row r="30" spans="2:19" ht="12.75" customHeight="1" x14ac:dyDescent="0.4">
      <c r="B30" s="113"/>
      <c r="C30" s="102"/>
      <c r="D30" s="114"/>
      <c r="E30" s="115" t="s">
        <v>177</v>
      </c>
      <c r="F30" s="43" t="s">
        <v>203</v>
      </c>
      <c r="I30" s="108"/>
      <c r="J30" s="90"/>
      <c r="K30" s="119"/>
      <c r="L30" s="90"/>
      <c r="M30" s="32">
        <v>0</v>
      </c>
      <c r="N30" s="112"/>
      <c r="O30" s="32">
        <v>0</v>
      </c>
      <c r="Q30"/>
      <c r="R30"/>
      <c r="S30"/>
    </row>
    <row r="31" spans="2:19" ht="12.75" customHeight="1" x14ac:dyDescent="0.4">
      <c r="C31" s="102"/>
      <c r="D31" s="114"/>
      <c r="E31" s="115"/>
      <c r="I31" s="108"/>
      <c r="J31" s="90"/>
      <c r="K31" s="106"/>
      <c r="L31" s="90"/>
      <c r="M31" s="32"/>
      <c r="N31" s="112"/>
      <c r="O31" s="32"/>
      <c r="Q31"/>
      <c r="R31"/>
      <c r="S31"/>
    </row>
    <row r="32" spans="2:19" ht="12.75" customHeight="1" x14ac:dyDescent="0.4">
      <c r="C32" s="102"/>
      <c r="D32" s="109"/>
      <c r="E32" s="120" t="s">
        <v>204</v>
      </c>
      <c r="I32" s="108"/>
      <c r="J32" s="90"/>
      <c r="K32" s="117"/>
      <c r="L32" s="90"/>
      <c r="M32" s="29">
        <v>-4604410</v>
      </c>
      <c r="N32" s="112"/>
      <c r="O32" s="29">
        <v>-4544321</v>
      </c>
      <c r="Q32"/>
      <c r="R32"/>
      <c r="S32"/>
    </row>
    <row r="33" spans="3:19 16377:16377" ht="12.75" customHeight="1" x14ac:dyDescent="0.4">
      <c r="C33" s="102"/>
      <c r="D33" s="114"/>
      <c r="E33" s="115" t="s">
        <v>172</v>
      </c>
      <c r="F33" s="43" t="s">
        <v>206</v>
      </c>
      <c r="I33" s="108"/>
      <c r="J33" s="90"/>
      <c r="K33" s="106"/>
      <c r="L33" s="90"/>
      <c r="M33" s="32">
        <v>-4504317</v>
      </c>
      <c r="N33" s="112"/>
      <c r="O33" s="32">
        <v>-4514848</v>
      </c>
      <c r="Q33"/>
      <c r="R33"/>
      <c r="S33"/>
    </row>
    <row r="34" spans="3:19 16377:16377" ht="12.75" customHeight="1" x14ac:dyDescent="0.4">
      <c r="C34" s="102"/>
      <c r="D34" s="114"/>
      <c r="E34" s="115" t="s">
        <v>175</v>
      </c>
      <c r="F34" s="43" t="s">
        <v>208</v>
      </c>
      <c r="I34" s="108"/>
      <c r="J34" s="90"/>
      <c r="K34" s="106"/>
      <c r="L34" s="90"/>
      <c r="M34" s="32">
        <v>-43434</v>
      </c>
      <c r="N34" s="112"/>
      <c r="O34" s="32">
        <v>-29473</v>
      </c>
      <c r="Q34"/>
      <c r="R34"/>
      <c r="S34"/>
    </row>
    <row r="35" spans="3:19 16377:16377" ht="12.75" customHeight="1" x14ac:dyDescent="0.4">
      <c r="C35" s="102"/>
      <c r="D35" s="114"/>
      <c r="E35" s="115" t="s">
        <v>177</v>
      </c>
      <c r="F35" s="43" t="s">
        <v>209</v>
      </c>
      <c r="I35" s="108"/>
      <c r="J35" s="90"/>
      <c r="K35" s="119"/>
      <c r="L35" s="90"/>
      <c r="M35" s="32">
        <v>-56659</v>
      </c>
      <c r="N35" s="112"/>
      <c r="O35" s="32">
        <v>0</v>
      </c>
      <c r="Q35"/>
      <c r="R35"/>
      <c r="S35"/>
    </row>
    <row r="36" spans="3:19 16377:16377" ht="12.75" customHeight="1" x14ac:dyDescent="0.4">
      <c r="C36" s="102"/>
      <c r="D36" s="114"/>
      <c r="E36" s="115" t="s">
        <v>191</v>
      </c>
      <c r="F36" s="43" t="s">
        <v>210</v>
      </c>
      <c r="I36" s="108"/>
      <c r="J36" s="90"/>
      <c r="K36" s="119"/>
      <c r="L36" s="90"/>
      <c r="M36" s="32">
        <v>0</v>
      </c>
      <c r="N36" s="112"/>
      <c r="O36" s="32">
        <v>0</v>
      </c>
      <c r="Q36"/>
      <c r="R36"/>
      <c r="S36"/>
      <c r="XEW36" s="121"/>
    </row>
    <row r="37" spans="3:19 16377:16377" ht="12.75" customHeight="1" x14ac:dyDescent="0.4">
      <c r="C37" s="102"/>
      <c r="D37" s="114"/>
      <c r="E37" s="115" t="s">
        <v>211</v>
      </c>
      <c r="F37" s="43" t="s">
        <v>212</v>
      </c>
      <c r="I37" s="108"/>
      <c r="J37" s="90"/>
      <c r="K37" s="119"/>
      <c r="L37" s="90"/>
      <c r="M37" s="32">
        <v>0</v>
      </c>
      <c r="N37" s="112"/>
      <c r="O37" s="32">
        <v>0</v>
      </c>
      <c r="Q37"/>
      <c r="R37"/>
      <c r="S37"/>
    </row>
    <row r="38" spans="3:19 16377:16377" ht="12.75" customHeight="1" x14ac:dyDescent="0.4">
      <c r="C38" s="102"/>
      <c r="D38" s="114"/>
      <c r="E38" s="115"/>
      <c r="I38" s="108"/>
      <c r="J38" s="90"/>
      <c r="K38" s="106"/>
      <c r="L38" s="90"/>
      <c r="M38" s="32"/>
      <c r="N38" s="112"/>
      <c r="O38" s="32"/>
      <c r="Q38"/>
      <c r="R38"/>
      <c r="S38"/>
    </row>
    <row r="39" spans="3:19 16377:16377" ht="12.75" customHeight="1" x14ac:dyDescent="0.4">
      <c r="C39" s="102"/>
      <c r="D39" s="109"/>
      <c r="E39" s="88" t="s">
        <v>213</v>
      </c>
      <c r="I39" s="108"/>
      <c r="J39" s="90"/>
      <c r="K39" s="118" t="s">
        <v>214</v>
      </c>
      <c r="L39" s="90"/>
      <c r="M39" s="29">
        <v>-2161728</v>
      </c>
      <c r="N39" s="112"/>
      <c r="O39" s="29">
        <v>-2202681</v>
      </c>
      <c r="Q39"/>
      <c r="R39"/>
      <c r="S39"/>
    </row>
    <row r="40" spans="3:19 16377:16377" ht="12.75" customHeight="1" x14ac:dyDescent="0.4">
      <c r="C40" s="102"/>
      <c r="D40" s="109"/>
      <c r="E40" s="115" t="s">
        <v>172</v>
      </c>
      <c r="F40" s="43" t="s">
        <v>215</v>
      </c>
      <c r="I40" s="108"/>
      <c r="J40" s="90"/>
      <c r="K40" s="110"/>
      <c r="L40" s="90"/>
      <c r="M40" s="32">
        <v>-1003115</v>
      </c>
      <c r="N40" s="112"/>
      <c r="O40" s="29"/>
      <c r="Q40"/>
      <c r="R40"/>
      <c r="S40"/>
    </row>
    <row r="41" spans="3:19 16377:16377" ht="12.75" customHeight="1" x14ac:dyDescent="0.4">
      <c r="C41" s="102"/>
      <c r="D41" s="109"/>
      <c r="E41" s="115" t="s">
        <v>175</v>
      </c>
      <c r="F41" s="43" t="s">
        <v>216</v>
      </c>
      <c r="I41" s="108"/>
      <c r="J41" s="90"/>
      <c r="K41" s="110"/>
      <c r="L41" s="90"/>
      <c r="M41" s="32">
        <v>-1158613</v>
      </c>
      <c r="N41" s="112"/>
      <c r="O41" s="29"/>
      <c r="Q41"/>
      <c r="R41"/>
      <c r="S41"/>
    </row>
    <row r="42" spans="3:19 16377:16377" ht="12.75" customHeight="1" x14ac:dyDescent="0.4">
      <c r="C42" s="102"/>
      <c r="D42" s="114"/>
      <c r="E42" s="115"/>
      <c r="I42" s="108"/>
      <c r="J42" s="90"/>
      <c r="K42" s="106"/>
      <c r="L42" s="90"/>
      <c r="M42" s="32"/>
      <c r="N42" s="112"/>
      <c r="O42" s="32"/>
      <c r="Q42"/>
      <c r="R42"/>
      <c r="S42"/>
    </row>
    <row r="43" spans="3:19 16377:16377" ht="12.75" customHeight="1" x14ac:dyDescent="0.4">
      <c r="C43" s="102"/>
      <c r="D43" s="109"/>
      <c r="E43" s="88" t="s">
        <v>218</v>
      </c>
      <c r="I43" s="108"/>
      <c r="J43" s="90"/>
      <c r="K43" s="110">
        <v>14</v>
      </c>
      <c r="L43" s="90"/>
      <c r="M43" s="29">
        <v>3018</v>
      </c>
      <c r="N43" s="112"/>
      <c r="O43" s="29">
        <v>133085</v>
      </c>
      <c r="Q43"/>
      <c r="R43"/>
      <c r="S43"/>
    </row>
    <row r="44" spans="3:19 16377:16377" ht="12.75" customHeight="1" x14ac:dyDescent="0.4">
      <c r="C44" s="102"/>
      <c r="D44" s="114"/>
      <c r="E44" s="115"/>
      <c r="I44" s="108"/>
      <c r="J44" s="90"/>
      <c r="K44" s="106"/>
      <c r="L44" s="90"/>
      <c r="M44" s="32"/>
      <c r="N44" s="112"/>
      <c r="O44" s="32"/>
      <c r="Q44"/>
      <c r="R44"/>
      <c r="S44"/>
    </row>
    <row r="45" spans="3:19 16377:16377" ht="12.75" customHeight="1" x14ac:dyDescent="0.4">
      <c r="C45" s="102"/>
      <c r="D45" s="114"/>
      <c r="E45" s="88" t="s">
        <v>219</v>
      </c>
      <c r="I45" s="108"/>
      <c r="J45" s="90"/>
      <c r="K45" s="106"/>
      <c r="L45" s="90"/>
      <c r="M45" s="32">
        <v>0</v>
      </c>
      <c r="N45" s="112"/>
      <c r="O45" s="32">
        <v>0</v>
      </c>
      <c r="Q45"/>
      <c r="R45"/>
      <c r="S45"/>
    </row>
    <row r="46" spans="3:19 16377:16377" ht="12.75" customHeight="1" x14ac:dyDescent="0.4">
      <c r="C46" s="102"/>
      <c r="D46" s="114"/>
      <c r="E46" s="115"/>
      <c r="I46" s="108"/>
      <c r="J46" s="90"/>
      <c r="K46" s="106"/>
      <c r="L46" s="90"/>
      <c r="M46" s="32"/>
      <c r="N46" s="112"/>
      <c r="O46" s="32"/>
      <c r="Q46"/>
      <c r="R46"/>
      <c r="S46"/>
      <c r="XEW46" s="121"/>
    </row>
    <row r="47" spans="3:19 16377:16377" ht="12.75" customHeight="1" x14ac:dyDescent="0.4">
      <c r="C47" s="102"/>
      <c r="D47" s="109"/>
      <c r="E47" s="88" t="s">
        <v>220</v>
      </c>
      <c r="I47" s="108"/>
      <c r="J47" s="90"/>
      <c r="K47" s="117"/>
      <c r="L47" s="90"/>
      <c r="M47" s="29">
        <v>0</v>
      </c>
      <c r="N47" s="112"/>
      <c r="O47" s="29">
        <v>-743000</v>
      </c>
      <c r="Q47"/>
      <c r="R47"/>
      <c r="S47"/>
    </row>
    <row r="48" spans="3:19 16377:16377" ht="12.75" customHeight="1" x14ac:dyDescent="0.4">
      <c r="D48" s="114"/>
      <c r="E48" s="115" t="s">
        <v>172</v>
      </c>
      <c r="F48" s="43" t="s">
        <v>222</v>
      </c>
      <c r="I48" s="108"/>
      <c r="J48" s="90"/>
      <c r="K48" s="110" t="s">
        <v>223</v>
      </c>
      <c r="L48" s="90"/>
      <c r="M48" s="32">
        <v>0</v>
      </c>
      <c r="N48" s="112"/>
      <c r="O48" s="32">
        <v>-750000</v>
      </c>
      <c r="Q48"/>
      <c r="R48"/>
      <c r="S48"/>
    </row>
    <row r="49" spans="2:19" ht="12.75" customHeight="1" x14ac:dyDescent="0.4">
      <c r="D49" s="114"/>
      <c r="E49" s="115" t="s">
        <v>175</v>
      </c>
      <c r="F49" s="43" t="s">
        <v>225</v>
      </c>
      <c r="I49" s="108"/>
      <c r="J49" s="90"/>
      <c r="K49" s="110"/>
      <c r="L49" s="90"/>
      <c r="M49" s="32">
        <v>0</v>
      </c>
      <c r="N49" s="112"/>
      <c r="O49" s="32">
        <v>7000</v>
      </c>
      <c r="Q49"/>
      <c r="R49"/>
      <c r="S49"/>
    </row>
    <row r="50" spans="2:19" ht="12.75" customHeight="1" x14ac:dyDescent="0.4">
      <c r="D50" s="114"/>
      <c r="E50" s="115" t="s">
        <v>177</v>
      </c>
      <c r="F50" s="43" t="s">
        <v>226</v>
      </c>
      <c r="I50" s="108"/>
      <c r="J50" s="90"/>
      <c r="K50" s="106"/>
      <c r="L50" s="90"/>
      <c r="M50" s="32">
        <v>0</v>
      </c>
      <c r="N50" s="112"/>
      <c r="O50" s="32"/>
      <c r="Q50"/>
      <c r="R50"/>
      <c r="S50"/>
    </row>
    <row r="51" spans="2:19" ht="12.75" customHeight="1" x14ac:dyDescent="0.4">
      <c r="C51" s="102"/>
      <c r="D51" s="114"/>
      <c r="E51" s="115"/>
      <c r="I51" s="108"/>
      <c r="J51" s="90"/>
      <c r="K51" s="106"/>
      <c r="L51" s="90"/>
      <c r="M51" s="32"/>
      <c r="N51" s="112"/>
      <c r="O51" s="32"/>
      <c r="Q51"/>
      <c r="R51"/>
      <c r="S51"/>
    </row>
    <row r="52" spans="2:19" ht="12.75" customHeight="1" x14ac:dyDescent="0.4">
      <c r="B52" s="113"/>
      <c r="D52" s="109"/>
      <c r="E52" s="88" t="s">
        <v>228</v>
      </c>
      <c r="I52" s="108"/>
      <c r="J52" s="90"/>
      <c r="K52" s="110" t="s">
        <v>229</v>
      </c>
      <c r="L52" s="90"/>
      <c r="M52" s="29">
        <v>75660</v>
      </c>
      <c r="N52" s="112"/>
      <c r="O52" s="29">
        <v>16519</v>
      </c>
      <c r="Q52"/>
      <c r="R52"/>
      <c r="S52"/>
    </row>
    <row r="53" spans="2:19" ht="12.75" customHeight="1" x14ac:dyDescent="0.4">
      <c r="D53" s="107"/>
      <c r="F53" s="122"/>
      <c r="I53" s="108"/>
      <c r="J53" s="90"/>
      <c r="K53" s="106"/>
      <c r="L53" s="90"/>
      <c r="M53" s="32"/>
      <c r="N53" s="112"/>
      <c r="O53" s="32"/>
      <c r="Q53"/>
      <c r="R53"/>
      <c r="S53"/>
    </row>
    <row r="54" spans="2:19" ht="12.75" customHeight="1" x14ac:dyDescent="0.45">
      <c r="D54" s="123"/>
      <c r="E54" s="124" t="s">
        <v>230</v>
      </c>
      <c r="F54" s="124" t="s">
        <v>231</v>
      </c>
      <c r="G54" s="125"/>
      <c r="H54" s="125"/>
      <c r="I54" s="126"/>
      <c r="J54" s="127"/>
      <c r="K54" s="128"/>
      <c r="L54" s="129"/>
      <c r="M54" s="46">
        <v>2904989</v>
      </c>
      <c r="N54" s="130"/>
      <c r="O54" s="46">
        <v>1687155</v>
      </c>
      <c r="Q54"/>
      <c r="R54"/>
      <c r="S54"/>
    </row>
    <row r="55" spans="2:19" ht="12.75" customHeight="1" x14ac:dyDescent="0.4">
      <c r="C55" s="102"/>
      <c r="D55" s="107"/>
      <c r="F55" s="122"/>
      <c r="I55" s="108"/>
      <c r="J55" s="90"/>
      <c r="K55" s="106"/>
      <c r="L55" s="90"/>
      <c r="M55" s="32"/>
      <c r="N55" s="112"/>
      <c r="O55" s="32"/>
      <c r="Q55"/>
      <c r="R55"/>
      <c r="S55"/>
    </row>
    <row r="56" spans="2:19" ht="12.75" customHeight="1" x14ac:dyDescent="0.4">
      <c r="D56" s="107"/>
      <c r="F56" s="122"/>
      <c r="I56" s="108"/>
      <c r="J56" s="90"/>
      <c r="K56" s="106"/>
      <c r="L56" s="90"/>
      <c r="M56" s="32"/>
      <c r="N56" s="112"/>
      <c r="O56" s="32"/>
      <c r="Q56"/>
      <c r="R56"/>
      <c r="S56"/>
    </row>
    <row r="57" spans="2:19" ht="12.75" customHeight="1" x14ac:dyDescent="0.4">
      <c r="D57" s="109"/>
      <c r="E57" s="88" t="s">
        <v>232</v>
      </c>
      <c r="I57" s="108"/>
      <c r="J57" s="90"/>
      <c r="K57" s="110" t="s">
        <v>233</v>
      </c>
      <c r="L57" s="90"/>
      <c r="M57" s="29">
        <v>324898</v>
      </c>
      <c r="N57" s="112"/>
      <c r="O57" s="29">
        <v>315464</v>
      </c>
      <c r="Q57"/>
      <c r="R57"/>
      <c r="S57"/>
    </row>
    <row r="58" spans="2:19" ht="12.75" customHeight="1" x14ac:dyDescent="0.4">
      <c r="C58" s="102"/>
      <c r="D58" s="109"/>
      <c r="E58" s="115" t="s">
        <v>172</v>
      </c>
      <c r="F58" s="43" t="s">
        <v>234</v>
      </c>
      <c r="I58" s="108"/>
      <c r="J58" s="90"/>
      <c r="K58" s="110"/>
      <c r="L58" s="90"/>
      <c r="M58" s="29">
        <v>0</v>
      </c>
      <c r="N58" s="112"/>
      <c r="O58" s="29">
        <v>0</v>
      </c>
      <c r="Q58"/>
      <c r="R58"/>
      <c r="S58"/>
    </row>
    <row r="59" spans="2:19" ht="12.75" customHeight="1" x14ac:dyDescent="0.4">
      <c r="B59" s="131"/>
      <c r="C59" s="102"/>
      <c r="D59" s="109"/>
      <c r="E59" s="122"/>
      <c r="F59" s="43" t="s">
        <v>235</v>
      </c>
      <c r="I59" s="108"/>
      <c r="J59" s="90"/>
      <c r="K59" s="110"/>
      <c r="L59" s="90"/>
      <c r="M59" s="29">
        <v>0</v>
      </c>
      <c r="N59" s="112"/>
      <c r="O59" s="29"/>
      <c r="Q59"/>
      <c r="R59"/>
      <c r="S59"/>
    </row>
    <row r="60" spans="2:19" ht="12.75" customHeight="1" x14ac:dyDescent="0.4">
      <c r="B60" s="131"/>
      <c r="C60" s="102"/>
      <c r="D60" s="109"/>
      <c r="E60" s="122"/>
      <c r="F60" s="43" t="s">
        <v>236</v>
      </c>
      <c r="I60" s="108"/>
      <c r="J60" s="90"/>
      <c r="K60" s="110"/>
      <c r="L60" s="90"/>
      <c r="M60" s="29">
        <v>0</v>
      </c>
      <c r="N60" s="112"/>
      <c r="O60" s="29"/>
      <c r="Q60"/>
      <c r="R60"/>
      <c r="S60"/>
    </row>
    <row r="61" spans="2:19" ht="12.75" customHeight="1" x14ac:dyDescent="0.4">
      <c r="C61" s="102"/>
      <c r="D61" s="114"/>
      <c r="E61" s="115" t="s">
        <v>175</v>
      </c>
      <c r="F61" s="43" t="s">
        <v>237</v>
      </c>
      <c r="I61" s="108"/>
      <c r="J61" s="90"/>
      <c r="K61" s="106"/>
      <c r="L61" s="90"/>
      <c r="M61" s="32">
        <v>324898</v>
      </c>
      <c r="N61" s="112"/>
      <c r="O61" s="32">
        <v>315464</v>
      </c>
      <c r="Q61"/>
      <c r="R61"/>
      <c r="S61"/>
    </row>
    <row r="62" spans="2:19" ht="12.75" customHeight="1" x14ac:dyDescent="0.4">
      <c r="B62" s="131"/>
      <c r="C62" s="102"/>
      <c r="D62" s="114"/>
      <c r="E62" s="122"/>
      <c r="F62" s="43" t="s">
        <v>235</v>
      </c>
      <c r="H62" s="115"/>
      <c r="I62" s="108"/>
      <c r="J62" s="90"/>
      <c r="K62" s="106"/>
      <c r="L62" s="90"/>
      <c r="M62" s="32">
        <v>269545</v>
      </c>
      <c r="N62" s="112"/>
      <c r="O62" s="32">
        <v>315410</v>
      </c>
      <c r="Q62"/>
      <c r="R62"/>
      <c r="S62"/>
    </row>
    <row r="63" spans="2:19" ht="12.75" customHeight="1" x14ac:dyDescent="0.4">
      <c r="B63" s="131"/>
      <c r="C63" s="102"/>
      <c r="D63" s="114"/>
      <c r="E63" s="122"/>
      <c r="F63" s="43" t="s">
        <v>236</v>
      </c>
      <c r="H63" s="115"/>
      <c r="I63" s="108"/>
      <c r="J63" s="90"/>
      <c r="K63" s="106"/>
      <c r="L63" s="90"/>
      <c r="M63" s="32">
        <v>55353</v>
      </c>
      <c r="N63" s="112"/>
      <c r="O63" s="32">
        <v>54</v>
      </c>
      <c r="Q63"/>
      <c r="R63"/>
      <c r="S63"/>
    </row>
    <row r="64" spans="2:19" ht="12.75" customHeight="1" x14ac:dyDescent="0.4">
      <c r="D64" s="114"/>
      <c r="E64" s="115"/>
      <c r="I64" s="108"/>
      <c r="J64" s="90"/>
      <c r="K64" s="106"/>
      <c r="L64" s="90"/>
      <c r="M64" s="32"/>
      <c r="N64" s="112"/>
      <c r="O64" s="32"/>
      <c r="Q64"/>
      <c r="R64"/>
      <c r="S64"/>
    </row>
    <row r="65" spans="2:19" ht="12.75" customHeight="1" x14ac:dyDescent="0.4">
      <c r="C65" s="102"/>
      <c r="D65" s="114"/>
      <c r="E65" s="88" t="s">
        <v>238</v>
      </c>
      <c r="I65" s="108"/>
      <c r="J65" s="90"/>
      <c r="K65" s="110" t="s">
        <v>239</v>
      </c>
      <c r="L65" s="90"/>
      <c r="M65" s="29">
        <v>-362175</v>
      </c>
      <c r="N65" s="112"/>
      <c r="O65" s="29">
        <v>-161724</v>
      </c>
      <c r="Q65"/>
      <c r="R65"/>
      <c r="S65"/>
    </row>
    <row r="66" spans="2:19" ht="12.75" customHeight="1" x14ac:dyDescent="0.4">
      <c r="C66" s="102"/>
      <c r="D66" s="114"/>
      <c r="E66" s="115" t="s">
        <v>172</v>
      </c>
      <c r="F66" s="43" t="s">
        <v>240</v>
      </c>
      <c r="I66" s="108"/>
      <c r="J66" s="90"/>
      <c r="K66" s="106"/>
      <c r="L66" s="90"/>
      <c r="M66" s="32">
        <v>0</v>
      </c>
      <c r="N66" s="112"/>
      <c r="O66" s="32">
        <v>0</v>
      </c>
      <c r="Q66"/>
      <c r="R66"/>
      <c r="S66"/>
    </row>
    <row r="67" spans="2:19" ht="12.75" customHeight="1" x14ac:dyDescent="0.4">
      <c r="C67" s="102"/>
      <c r="D67" s="109"/>
      <c r="E67" s="115" t="s">
        <v>175</v>
      </c>
      <c r="F67" s="43" t="s">
        <v>241</v>
      </c>
      <c r="I67" s="108"/>
      <c r="J67" s="90"/>
      <c r="K67" s="106"/>
      <c r="L67" s="90"/>
      <c r="M67" s="32">
        <v>-362175</v>
      </c>
      <c r="N67" s="112"/>
      <c r="O67" s="32">
        <v>-161724</v>
      </c>
      <c r="Q67"/>
      <c r="R67"/>
      <c r="S67"/>
    </row>
    <row r="68" spans="2:19" ht="12.75" customHeight="1" x14ac:dyDescent="0.4">
      <c r="C68" s="102"/>
      <c r="D68" s="109"/>
      <c r="E68" s="115" t="s">
        <v>177</v>
      </c>
      <c r="F68" s="43" t="s">
        <v>242</v>
      </c>
      <c r="I68" s="108"/>
      <c r="J68" s="90"/>
      <c r="K68" s="106"/>
      <c r="L68" s="90"/>
      <c r="M68" s="32">
        <v>0</v>
      </c>
      <c r="N68" s="112"/>
      <c r="O68" s="32"/>
      <c r="Q68"/>
      <c r="R68"/>
      <c r="S68"/>
    </row>
    <row r="69" spans="2:19" ht="12.75" customHeight="1" x14ac:dyDescent="0.4">
      <c r="D69" s="114"/>
      <c r="E69" s="115"/>
      <c r="I69" s="108"/>
      <c r="J69" s="90"/>
      <c r="K69" s="106"/>
      <c r="L69" s="90"/>
      <c r="M69" s="32"/>
      <c r="N69" s="112"/>
      <c r="O69" s="32"/>
      <c r="Q69"/>
      <c r="R69"/>
      <c r="S69"/>
    </row>
    <row r="70" spans="2:19" ht="12.75" customHeight="1" x14ac:dyDescent="0.4">
      <c r="C70" s="102"/>
      <c r="D70" s="114"/>
      <c r="E70" s="88" t="s">
        <v>243</v>
      </c>
      <c r="I70" s="108"/>
      <c r="J70" s="90"/>
      <c r="K70" s="117"/>
      <c r="L70" s="90"/>
      <c r="M70" s="111">
        <v>-150000</v>
      </c>
      <c r="N70" s="112"/>
      <c r="O70" s="111">
        <v>-250000</v>
      </c>
      <c r="Q70"/>
      <c r="R70"/>
      <c r="S70"/>
    </row>
    <row r="71" spans="2:19" ht="12.75" customHeight="1" x14ac:dyDescent="0.4">
      <c r="B71" s="113"/>
      <c r="D71" s="114"/>
      <c r="E71" s="115" t="s">
        <v>172</v>
      </c>
      <c r="F71" s="43" t="s">
        <v>222</v>
      </c>
      <c r="I71" s="108"/>
      <c r="J71" s="90"/>
      <c r="K71" s="117"/>
      <c r="L71" s="90"/>
      <c r="M71" s="32">
        <v>-150000</v>
      </c>
      <c r="N71" s="112"/>
      <c r="O71" s="53">
        <v>-250000</v>
      </c>
      <c r="Q71"/>
      <c r="R71"/>
      <c r="S71"/>
    </row>
    <row r="72" spans="2:19" ht="12.75" customHeight="1" x14ac:dyDescent="0.4">
      <c r="B72" s="113"/>
      <c r="C72" s="102"/>
      <c r="D72" s="114"/>
      <c r="E72" s="115" t="s">
        <v>175</v>
      </c>
      <c r="F72" s="43" t="s">
        <v>225</v>
      </c>
      <c r="I72" s="108"/>
      <c r="J72" s="90"/>
      <c r="K72" s="106"/>
      <c r="L72" s="90"/>
      <c r="M72" s="32">
        <v>0</v>
      </c>
      <c r="N72" s="112"/>
      <c r="O72" s="111"/>
      <c r="Q72"/>
      <c r="R72"/>
      <c r="S72"/>
    </row>
    <row r="73" spans="2:19" ht="12.75" customHeight="1" x14ac:dyDescent="0.4">
      <c r="C73" s="102"/>
      <c r="D73" s="107"/>
      <c r="F73" s="122"/>
      <c r="I73" s="108"/>
      <c r="J73" s="90"/>
      <c r="K73" s="106"/>
      <c r="L73" s="90"/>
      <c r="M73" s="32"/>
      <c r="N73" s="112"/>
      <c r="O73" s="32"/>
      <c r="Q73"/>
      <c r="R73"/>
      <c r="S73"/>
    </row>
    <row r="74" spans="2:19" ht="12.75" customHeight="1" x14ac:dyDescent="0.45">
      <c r="C74" s="102"/>
      <c r="D74" s="123"/>
      <c r="E74" s="124" t="s">
        <v>245</v>
      </c>
      <c r="F74" s="124" t="s">
        <v>246</v>
      </c>
      <c r="G74" s="125"/>
      <c r="H74" s="125"/>
      <c r="I74" s="126"/>
      <c r="J74" s="127"/>
      <c r="K74" s="128"/>
      <c r="L74" s="129"/>
      <c r="M74" s="20">
        <v>-187277</v>
      </c>
      <c r="N74" s="130"/>
      <c r="O74" s="20">
        <v>-96260</v>
      </c>
      <c r="Q74"/>
      <c r="R74"/>
      <c r="S74"/>
    </row>
    <row r="75" spans="2:19" ht="12.75" customHeight="1" x14ac:dyDescent="0.4">
      <c r="D75" s="107"/>
      <c r="F75" s="122"/>
      <c r="I75" s="108"/>
      <c r="J75" s="90"/>
      <c r="K75" s="106"/>
      <c r="L75" s="129"/>
      <c r="M75" s="32"/>
      <c r="N75" s="130"/>
      <c r="O75" s="32"/>
      <c r="Q75"/>
      <c r="R75"/>
      <c r="S75"/>
    </row>
    <row r="76" spans="2:19" ht="12.75" customHeight="1" x14ac:dyDescent="0.45">
      <c r="D76" s="123"/>
      <c r="E76" s="124" t="s">
        <v>247</v>
      </c>
      <c r="F76" s="124" t="s">
        <v>248</v>
      </c>
      <c r="G76" s="125"/>
      <c r="H76" s="125"/>
      <c r="I76" s="126"/>
      <c r="J76" s="127"/>
      <c r="K76" s="128"/>
      <c r="L76" s="129"/>
      <c r="M76" s="20">
        <v>2717712</v>
      </c>
      <c r="N76" s="130"/>
      <c r="O76" s="20">
        <v>1590895</v>
      </c>
      <c r="Q76"/>
      <c r="R76"/>
      <c r="S76"/>
    </row>
    <row r="77" spans="2:19" ht="12.75" customHeight="1" x14ac:dyDescent="0.4">
      <c r="D77" s="107"/>
      <c r="F77" s="122"/>
      <c r="I77" s="108"/>
      <c r="J77" s="90"/>
      <c r="K77" s="106"/>
      <c r="L77" s="90"/>
      <c r="M77" s="32"/>
      <c r="N77" s="112"/>
      <c r="O77" s="32"/>
      <c r="Q77"/>
      <c r="R77"/>
      <c r="S77"/>
    </row>
    <row r="78" spans="2:19" ht="12.75" customHeight="1" x14ac:dyDescent="0.4">
      <c r="D78" s="107"/>
      <c r="F78" s="122"/>
      <c r="I78" s="108"/>
      <c r="J78" s="90"/>
      <c r="K78" s="106"/>
      <c r="L78" s="90"/>
      <c r="M78" s="32"/>
      <c r="N78" s="112"/>
      <c r="O78" s="32"/>
      <c r="Q78"/>
      <c r="R78"/>
      <c r="S78"/>
    </row>
    <row r="79" spans="2:19" ht="12.75" customHeight="1" x14ac:dyDescent="0.4">
      <c r="B79" s="113"/>
      <c r="D79" s="132"/>
      <c r="E79" s="133" t="s">
        <v>250</v>
      </c>
      <c r="F79" s="45"/>
      <c r="G79" s="134"/>
      <c r="H79" s="45"/>
      <c r="I79" s="105"/>
      <c r="J79" s="90"/>
      <c r="K79" s="110">
        <v>10</v>
      </c>
      <c r="L79" s="90"/>
      <c r="M79" s="29">
        <v>-984815</v>
      </c>
      <c r="N79" s="112"/>
      <c r="O79" s="111">
        <v>-710580</v>
      </c>
      <c r="Q79"/>
      <c r="R79"/>
      <c r="S79"/>
    </row>
    <row r="80" spans="2:19" ht="12.75" customHeight="1" x14ac:dyDescent="0.4">
      <c r="D80" s="107"/>
      <c r="F80" s="122"/>
      <c r="I80" s="108"/>
      <c r="J80" s="90"/>
      <c r="K80" s="106"/>
      <c r="L80" s="90"/>
      <c r="M80" s="32"/>
      <c r="N80" s="112"/>
      <c r="O80" s="32"/>
      <c r="Q80"/>
      <c r="R80"/>
      <c r="S80"/>
    </row>
    <row r="81" spans="2:19" ht="12.75" customHeight="1" x14ac:dyDescent="0.45">
      <c r="D81" s="123"/>
      <c r="E81" s="124" t="s">
        <v>251</v>
      </c>
      <c r="F81" s="124" t="s">
        <v>252</v>
      </c>
      <c r="G81" s="125"/>
      <c r="H81" s="125"/>
      <c r="I81" s="126"/>
      <c r="J81" s="127"/>
      <c r="K81" s="128"/>
      <c r="L81" s="129"/>
      <c r="M81" s="20">
        <v>1732897</v>
      </c>
      <c r="N81" s="130"/>
      <c r="O81" s="20">
        <v>880315</v>
      </c>
      <c r="Q81"/>
      <c r="R81"/>
      <c r="S81"/>
    </row>
    <row r="82" spans="2:19" ht="12.75" customHeight="1" x14ac:dyDescent="0.4">
      <c r="D82" s="107"/>
      <c r="F82" s="122"/>
      <c r="I82" s="108"/>
      <c r="J82" s="90"/>
      <c r="K82" s="106"/>
      <c r="L82" s="90"/>
      <c r="M82" s="32"/>
      <c r="N82" s="112"/>
      <c r="O82" s="32"/>
      <c r="Q82"/>
      <c r="R82"/>
      <c r="S82"/>
    </row>
    <row r="83" spans="2:19" ht="12.75" customHeight="1" x14ac:dyDescent="0.4">
      <c r="C83" s="102"/>
      <c r="D83" s="107"/>
      <c r="F83" s="122"/>
      <c r="I83" s="108"/>
      <c r="J83" s="90"/>
      <c r="K83" s="106"/>
      <c r="L83" s="90"/>
      <c r="M83" s="32"/>
      <c r="N83" s="112"/>
      <c r="O83" s="32"/>
      <c r="Q83"/>
      <c r="R83"/>
      <c r="S83"/>
    </row>
    <row r="84" spans="2:19" ht="12.75" customHeight="1" x14ac:dyDescent="0.45">
      <c r="C84" s="102"/>
      <c r="D84" s="132"/>
      <c r="E84" s="104" t="s">
        <v>253</v>
      </c>
      <c r="F84" s="45"/>
      <c r="G84" s="45"/>
      <c r="H84" s="45"/>
      <c r="I84" s="105"/>
      <c r="J84" s="90"/>
      <c r="K84" s="106"/>
      <c r="L84" s="90"/>
      <c r="M84" s="32">
        <v>0</v>
      </c>
      <c r="N84" s="112"/>
      <c r="O84" s="32">
        <v>0</v>
      </c>
      <c r="Q84"/>
      <c r="R84"/>
      <c r="S84"/>
    </row>
    <row r="85" spans="2:19" ht="12.75" customHeight="1" x14ac:dyDescent="0.4">
      <c r="C85" s="102"/>
      <c r="D85" s="107"/>
      <c r="F85" s="122"/>
      <c r="I85" s="108"/>
      <c r="J85" s="90"/>
      <c r="K85" s="106"/>
      <c r="L85" s="129"/>
      <c r="M85" s="32"/>
      <c r="N85" s="130"/>
      <c r="O85" s="32"/>
      <c r="Q85"/>
      <c r="R85"/>
      <c r="S85"/>
    </row>
    <row r="86" spans="2:19" ht="12.75" customHeight="1" x14ac:dyDescent="0.4">
      <c r="B86" s="113"/>
      <c r="C86" s="102"/>
      <c r="D86" s="132"/>
      <c r="E86" s="133" t="s">
        <v>255</v>
      </c>
      <c r="F86" s="45"/>
      <c r="G86" s="45"/>
      <c r="H86" s="45"/>
      <c r="I86" s="105"/>
      <c r="J86" s="90"/>
      <c r="K86" s="117"/>
      <c r="L86" s="90"/>
      <c r="M86" s="111">
        <v>0</v>
      </c>
      <c r="N86" s="112"/>
      <c r="O86" s="111">
        <v>0</v>
      </c>
      <c r="Q86"/>
      <c r="R86"/>
      <c r="S86"/>
    </row>
    <row r="87" spans="2:19" ht="12.75" customHeight="1" x14ac:dyDescent="0.4">
      <c r="C87" s="102"/>
      <c r="D87" s="107"/>
      <c r="F87" s="122"/>
      <c r="I87" s="108"/>
      <c r="J87" s="90"/>
      <c r="K87" s="106"/>
      <c r="L87" s="90"/>
      <c r="M87" s="32"/>
      <c r="N87" s="112"/>
      <c r="O87" s="32"/>
      <c r="Q87"/>
      <c r="R87"/>
      <c r="S87"/>
    </row>
    <row r="88" spans="2:19" ht="12.75" customHeight="1" x14ac:dyDescent="0.45">
      <c r="C88" s="102"/>
      <c r="D88" s="123"/>
      <c r="E88" s="124" t="s">
        <v>256</v>
      </c>
      <c r="F88" s="124"/>
      <c r="G88" s="125"/>
      <c r="H88" s="125"/>
      <c r="I88" s="126"/>
      <c r="J88" s="127"/>
      <c r="K88" s="128"/>
      <c r="L88" s="129"/>
      <c r="M88" s="20">
        <v>1732897</v>
      </c>
      <c r="N88" s="130"/>
      <c r="O88" s="20">
        <v>880315</v>
      </c>
      <c r="Q88"/>
      <c r="R88"/>
      <c r="S88"/>
    </row>
    <row r="89" spans="2:19" ht="12.75" customHeight="1" x14ac:dyDescent="0.45">
      <c r="C89" s="102"/>
      <c r="D89" s="135"/>
      <c r="E89" s="136"/>
      <c r="F89" s="136"/>
      <c r="G89" s="137"/>
      <c r="H89" s="137"/>
      <c r="I89" s="138"/>
      <c r="J89" s="90"/>
      <c r="K89" s="139"/>
      <c r="L89" s="90"/>
      <c r="M89" s="139"/>
      <c r="N89" s="90"/>
      <c r="O89" s="139"/>
      <c r="Q89"/>
      <c r="R89"/>
      <c r="S89"/>
    </row>
    <row r="90" spans="2:19" ht="12.75" customHeight="1" x14ac:dyDescent="0.4">
      <c r="C90" s="102"/>
      <c r="J90" s="90"/>
      <c r="L90" s="90"/>
      <c r="N90" s="90"/>
      <c r="Q90"/>
      <c r="R90"/>
      <c r="S90"/>
    </row>
    <row r="91" spans="2:19" x14ac:dyDescent="0.4">
      <c r="C91" s="102"/>
      <c r="J91" s="90"/>
      <c r="L91" s="90"/>
      <c r="N91" s="90"/>
      <c r="Q91"/>
      <c r="R91"/>
      <c r="S91"/>
    </row>
    <row r="92" spans="2:19" x14ac:dyDescent="0.4">
      <c r="C92" s="102"/>
      <c r="J92" s="90"/>
      <c r="L92" s="90"/>
      <c r="M92" s="58"/>
      <c r="N92" s="90"/>
      <c r="O92" s="58"/>
      <c r="Q92"/>
      <c r="R92"/>
      <c r="S92"/>
    </row>
    <row r="93" spans="2:19" x14ac:dyDescent="0.4">
      <c r="C93" s="102"/>
      <c r="Q93"/>
      <c r="R93"/>
      <c r="S93"/>
    </row>
    <row r="94" spans="2:19" x14ac:dyDescent="0.4">
      <c r="C94" s="102"/>
      <c r="Q94"/>
      <c r="R94"/>
      <c r="S94"/>
    </row>
  </sheetData>
  <pageMargins left="0.75" right="0.75" top="1" bottom="1" header="0" footer="0"/>
  <pageSetup paperSize="9" scale="7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EB41D-0A2A-46A8-A452-01F099B7C092}">
  <sheetPr>
    <pageSetUpPr fitToPage="1"/>
  </sheetPr>
  <dimension ref="A2:O128"/>
  <sheetViews>
    <sheetView showGridLines="0" topLeftCell="A68" zoomScaleNormal="100" zoomScaleSheetLayoutView="145" workbookViewId="0">
      <selection activeCell="L109" sqref="L109"/>
    </sheetView>
  </sheetViews>
  <sheetFormatPr baseColWidth="10" defaultColWidth="0" defaultRowHeight="13.15" x14ac:dyDescent="0.4"/>
  <cols>
    <col min="1" max="1" width="3.19921875" style="1" customWidth="1"/>
    <col min="2" max="2" width="11.53125" style="1" hidden="1" customWidth="1"/>
    <col min="3" max="3" width="3.46484375" style="1" customWidth="1"/>
    <col min="4" max="4" width="2" style="1" customWidth="1"/>
    <col min="5" max="5" width="3.46484375" style="1" customWidth="1"/>
    <col min="6" max="6" width="3.19921875" style="1" customWidth="1"/>
    <col min="7" max="7" width="11.46484375" style="1" customWidth="1"/>
    <col min="8" max="8" width="16.796875" style="1" customWidth="1"/>
    <col min="9" max="9" width="18" style="1" customWidth="1"/>
    <col min="10" max="10" width="6.1328125" style="2" bestFit="1" customWidth="1"/>
    <col min="11" max="12" width="15" style="2" customWidth="1"/>
    <col min="13" max="14" width="15" style="2" hidden="1" customWidth="1"/>
    <col min="15" max="15" width="9.796875" style="1" bestFit="1" customWidth="1"/>
    <col min="16" max="16384" width="0" style="1" hidden="1"/>
  </cols>
  <sheetData>
    <row r="2" spans="2:14" x14ac:dyDescent="0.4">
      <c r="D2" s="3" t="s">
        <v>0</v>
      </c>
    </row>
    <row r="3" spans="2:14" x14ac:dyDescent="0.4">
      <c r="D3" s="3"/>
    </row>
    <row r="4" spans="2:14" s="5" customFormat="1" ht="18" x14ac:dyDescent="0.55000000000000004">
      <c r="D4" s="5" t="s">
        <v>257</v>
      </c>
      <c r="J4" s="6"/>
      <c r="K4" s="6"/>
      <c r="L4" s="6"/>
      <c r="M4" s="6"/>
      <c r="N4" s="6"/>
    </row>
    <row r="5" spans="2:14" x14ac:dyDescent="0.4">
      <c r="J5" s="7"/>
      <c r="K5" s="7"/>
      <c r="L5" s="7"/>
    </row>
    <row r="6" spans="2:14" x14ac:dyDescent="0.4">
      <c r="D6" s="140"/>
      <c r="E6" s="9" t="s">
        <v>2</v>
      </c>
      <c r="F6" s="8"/>
      <c r="G6" s="8"/>
      <c r="H6" s="8"/>
      <c r="I6" s="8"/>
      <c r="J6" s="10" t="s">
        <v>3</v>
      </c>
      <c r="K6" s="11">
        <v>45107</v>
      </c>
      <c r="L6" s="11">
        <v>44926</v>
      </c>
      <c r="M6" s="96" t="s">
        <v>258</v>
      </c>
      <c r="N6" s="141"/>
    </row>
    <row r="7" spans="2:14" x14ac:dyDescent="0.4">
      <c r="J7" s="13"/>
      <c r="K7" s="14"/>
      <c r="L7" s="14"/>
      <c r="M7" s="142"/>
      <c r="N7" s="142"/>
    </row>
    <row r="8" spans="2:14" ht="16.5" customHeight="1" x14ac:dyDescent="0.4">
      <c r="B8" s="1" t="s">
        <v>259</v>
      </c>
      <c r="D8" s="15"/>
      <c r="E8" s="16" t="s">
        <v>4</v>
      </c>
      <c r="F8" s="17"/>
      <c r="G8" s="17"/>
      <c r="H8" s="17"/>
      <c r="I8" s="17"/>
      <c r="J8" s="143"/>
      <c r="K8" s="20">
        <v>33176090</v>
      </c>
      <c r="L8" s="20">
        <v>34684471</v>
      </c>
      <c r="M8" s="20">
        <f>+M10+M15+M20+M25+M27</f>
        <v>34754245.949999996</v>
      </c>
      <c r="N8" s="21"/>
    </row>
    <row r="9" spans="2:14" x14ac:dyDescent="0.4">
      <c r="D9" s="22"/>
      <c r="I9" s="23"/>
      <c r="J9" s="24"/>
      <c r="K9" s="144"/>
      <c r="L9" s="144"/>
      <c r="M9" s="144"/>
      <c r="N9" s="52"/>
    </row>
    <row r="10" spans="2:14" x14ac:dyDescent="0.4">
      <c r="B10" s="1" t="s">
        <v>260</v>
      </c>
      <c r="D10" s="27"/>
      <c r="E10" s="3" t="s">
        <v>5</v>
      </c>
      <c r="I10" s="23"/>
      <c r="J10" s="28">
        <v>9</v>
      </c>
      <c r="K10" s="111">
        <v>5120895</v>
      </c>
      <c r="L10" s="111">
        <v>6136579</v>
      </c>
      <c r="M10" s="111">
        <f>+SUM(M11:M13)</f>
        <v>12372119.51</v>
      </c>
      <c r="N10" s="21"/>
    </row>
    <row r="11" spans="2:14" x14ac:dyDescent="0.4">
      <c r="D11" s="27"/>
      <c r="E11" s="31" t="s">
        <v>6</v>
      </c>
      <c r="F11" s="1" t="s">
        <v>261</v>
      </c>
      <c r="I11" s="23"/>
      <c r="J11" s="28">
        <v>4</v>
      </c>
      <c r="K11" s="53">
        <v>5053268</v>
      </c>
      <c r="L11" s="53">
        <v>6059024</v>
      </c>
      <c r="M11" s="53"/>
      <c r="N11" s="52"/>
    </row>
    <row r="12" spans="2:14" x14ac:dyDescent="0.4">
      <c r="B12" s="1" t="s">
        <v>12</v>
      </c>
      <c r="D12" s="33"/>
      <c r="E12" s="31" t="s">
        <v>6</v>
      </c>
      <c r="F12" s="1" t="s">
        <v>14</v>
      </c>
      <c r="I12" s="23"/>
      <c r="J12" s="34">
        <v>4</v>
      </c>
      <c r="K12" s="53">
        <v>0</v>
      </c>
      <c r="L12" s="53">
        <v>0</v>
      </c>
      <c r="M12" s="53">
        <v>12044582</v>
      </c>
      <c r="N12" s="52"/>
    </row>
    <row r="13" spans="2:14" x14ac:dyDescent="0.4">
      <c r="B13" s="1" t="s">
        <v>15</v>
      </c>
      <c r="D13" s="33"/>
      <c r="E13" s="31" t="s">
        <v>8</v>
      </c>
      <c r="F13" s="1" t="s">
        <v>262</v>
      </c>
      <c r="I13" s="23"/>
      <c r="J13" s="34"/>
      <c r="K13" s="53">
        <v>67627</v>
      </c>
      <c r="L13" s="53">
        <v>77555</v>
      </c>
      <c r="M13" s="53">
        <v>327537.51</v>
      </c>
      <c r="N13" s="52"/>
    </row>
    <row r="14" spans="2:14" x14ac:dyDescent="0.4">
      <c r="D14" s="33"/>
      <c r="I14" s="23"/>
      <c r="J14" s="24"/>
      <c r="K14" s="53"/>
      <c r="L14" s="53"/>
      <c r="M14" s="53"/>
      <c r="N14" s="52"/>
    </row>
    <row r="15" spans="2:14" x14ac:dyDescent="0.4">
      <c r="B15" s="1" t="s">
        <v>263</v>
      </c>
      <c r="D15" s="35"/>
      <c r="E15" s="3" t="s">
        <v>26</v>
      </c>
      <c r="I15" s="23"/>
      <c r="J15" s="28">
        <v>8</v>
      </c>
      <c r="K15" s="111">
        <v>15161672.5</v>
      </c>
      <c r="L15" s="111">
        <v>15909787</v>
      </c>
      <c r="M15" s="111">
        <f>+SUM(M16:M18)</f>
        <v>14011675</v>
      </c>
      <c r="N15" s="21"/>
    </row>
    <row r="16" spans="2:14" x14ac:dyDescent="0.4">
      <c r="B16" s="1" t="s">
        <v>27</v>
      </c>
      <c r="D16" s="33"/>
      <c r="E16" s="31" t="s">
        <v>6</v>
      </c>
      <c r="F16" s="1" t="s">
        <v>28</v>
      </c>
      <c r="I16" s="23"/>
      <c r="J16" s="24"/>
      <c r="K16" s="53">
        <v>3750479</v>
      </c>
      <c r="L16" s="53">
        <v>3808653</v>
      </c>
      <c r="M16" s="53">
        <v>1842885</v>
      </c>
      <c r="N16" s="52"/>
    </row>
    <row r="17" spans="1:14" x14ac:dyDescent="0.4">
      <c r="B17" s="1" t="s">
        <v>29</v>
      </c>
      <c r="D17" s="33"/>
      <c r="E17" s="31" t="s">
        <v>8</v>
      </c>
      <c r="F17" s="1" t="s">
        <v>30</v>
      </c>
      <c r="I17" s="23"/>
      <c r="J17" s="24"/>
      <c r="K17" s="53">
        <v>9878494</v>
      </c>
      <c r="L17" s="53">
        <v>10723016</v>
      </c>
      <c r="M17" s="53">
        <v>12160350</v>
      </c>
      <c r="N17" s="52"/>
    </row>
    <row r="18" spans="1:14" x14ac:dyDescent="0.4">
      <c r="B18" s="1" t="s">
        <v>31</v>
      </c>
      <c r="D18" s="33"/>
      <c r="E18" s="31" t="s">
        <v>10</v>
      </c>
      <c r="F18" s="1" t="s">
        <v>264</v>
      </c>
      <c r="I18" s="23"/>
      <c r="J18" s="24"/>
      <c r="K18" s="53">
        <v>1532699.5</v>
      </c>
      <c r="L18" s="53">
        <v>1378118</v>
      </c>
      <c r="M18" s="53">
        <v>8440</v>
      </c>
      <c r="N18" s="52"/>
    </row>
    <row r="19" spans="1:14" x14ac:dyDescent="0.4">
      <c r="D19" s="33"/>
      <c r="I19" s="23"/>
      <c r="J19" s="24"/>
      <c r="K19" s="53"/>
      <c r="L19" s="53"/>
      <c r="M19" s="53"/>
      <c r="N19" s="52"/>
    </row>
    <row r="20" spans="1:14" x14ac:dyDescent="0.4">
      <c r="D20" s="35"/>
      <c r="E20" s="3" t="s">
        <v>265</v>
      </c>
      <c r="I20" s="23"/>
      <c r="J20" s="28">
        <v>11</v>
      </c>
      <c r="K20" s="111">
        <v>9791703</v>
      </c>
      <c r="L20" s="111">
        <v>9596957</v>
      </c>
      <c r="M20" s="111">
        <f>+SUM(M22:M23)</f>
        <v>6913144.1299999999</v>
      </c>
      <c r="N20" s="52"/>
    </row>
    <row r="21" spans="1:14" x14ac:dyDescent="0.4">
      <c r="B21" s="1" t="s">
        <v>266</v>
      </c>
      <c r="D21" s="35"/>
      <c r="E21" s="145" t="s">
        <v>6</v>
      </c>
      <c r="F21" s="146" t="s">
        <v>267</v>
      </c>
      <c r="I21" s="23"/>
      <c r="J21" s="28"/>
      <c r="K21" s="53">
        <v>0</v>
      </c>
      <c r="L21" s="53">
        <v>0</v>
      </c>
      <c r="N21" s="21"/>
    </row>
    <row r="22" spans="1:14" x14ac:dyDescent="0.4">
      <c r="B22" s="1" t="s">
        <v>36</v>
      </c>
      <c r="D22" s="33"/>
      <c r="E22" s="31" t="s">
        <v>8</v>
      </c>
      <c r="F22" s="1" t="s">
        <v>268</v>
      </c>
      <c r="I22" s="23"/>
      <c r="J22" s="24"/>
      <c r="K22" s="53">
        <v>9279703</v>
      </c>
      <c r="L22" s="53">
        <v>9084957</v>
      </c>
      <c r="M22" s="53">
        <f>+[2]BCE!$O$24</f>
        <v>6401144.1299999999</v>
      </c>
      <c r="N22" s="52"/>
    </row>
    <row r="23" spans="1:14" x14ac:dyDescent="0.4">
      <c r="B23" s="1" t="s">
        <v>38</v>
      </c>
      <c r="D23" s="33"/>
      <c r="E23" s="31" t="s">
        <v>13</v>
      </c>
      <c r="F23" s="1" t="s">
        <v>269</v>
      </c>
      <c r="I23" s="23"/>
      <c r="J23" s="24"/>
      <c r="K23" s="53">
        <v>512000</v>
      </c>
      <c r="L23" s="53">
        <v>512000</v>
      </c>
      <c r="M23" s="53">
        <v>512000</v>
      </c>
      <c r="N23" s="52"/>
    </row>
    <row r="24" spans="1:14" x14ac:dyDescent="0.4">
      <c r="D24" s="22"/>
      <c r="I24" s="23"/>
      <c r="J24" s="24"/>
      <c r="K24" s="53"/>
      <c r="L24" s="53"/>
      <c r="M24" s="53"/>
      <c r="N24" s="52"/>
    </row>
    <row r="25" spans="1:14" x14ac:dyDescent="0.4">
      <c r="B25" s="1" t="s">
        <v>270</v>
      </c>
      <c r="D25" s="35"/>
      <c r="E25" s="3" t="s">
        <v>44</v>
      </c>
      <c r="I25" s="23"/>
      <c r="J25" s="28">
        <v>11</v>
      </c>
      <c r="K25" s="111">
        <v>963012.5</v>
      </c>
      <c r="L25" s="111">
        <v>902341</v>
      </c>
      <c r="M25" s="111">
        <f>+[2]BCE!$O$28</f>
        <v>506301.34</v>
      </c>
      <c r="N25" s="21"/>
    </row>
    <row r="26" spans="1:14" x14ac:dyDescent="0.4">
      <c r="A26" s="3"/>
      <c r="B26" s="3"/>
      <c r="D26" s="33"/>
      <c r="I26" s="23"/>
      <c r="J26" s="24"/>
      <c r="K26" s="53"/>
      <c r="L26" s="53"/>
      <c r="M26" s="53"/>
      <c r="N26" s="52"/>
    </row>
    <row r="27" spans="1:14" x14ac:dyDescent="0.4">
      <c r="A27" s="3"/>
      <c r="B27" s="1" t="s">
        <v>45</v>
      </c>
      <c r="D27" s="35"/>
      <c r="E27" s="3" t="s">
        <v>46</v>
      </c>
      <c r="I27" s="23"/>
      <c r="J27" s="28">
        <v>14</v>
      </c>
      <c r="K27" s="111">
        <v>2138807</v>
      </c>
      <c r="L27" s="111">
        <v>2138807</v>
      </c>
      <c r="M27" s="111">
        <v>951005.97</v>
      </c>
      <c r="N27" s="21"/>
    </row>
    <row r="28" spans="1:14" x14ac:dyDescent="0.4">
      <c r="D28" s="38"/>
      <c r="E28" s="39"/>
      <c r="F28" s="39"/>
      <c r="G28" s="39"/>
      <c r="H28" s="39"/>
      <c r="I28" s="40"/>
      <c r="J28" s="41"/>
      <c r="K28" s="56"/>
      <c r="L28" s="56"/>
      <c r="M28" s="56"/>
      <c r="N28" s="52"/>
    </row>
    <row r="29" spans="1:14" x14ac:dyDescent="0.4">
      <c r="E29" s="44"/>
      <c r="J29" s="45"/>
      <c r="K29" s="52"/>
      <c r="L29" s="52"/>
      <c r="M29" s="52"/>
      <c r="N29" s="52"/>
    </row>
    <row r="30" spans="1:14" ht="16.5" customHeight="1" x14ac:dyDescent="0.4">
      <c r="B30" s="1" t="s">
        <v>271</v>
      </c>
      <c r="D30" s="15"/>
      <c r="E30" s="16" t="s">
        <v>47</v>
      </c>
      <c r="F30" s="17"/>
      <c r="G30" s="17"/>
      <c r="H30" s="17"/>
      <c r="I30" s="17"/>
      <c r="J30" s="143"/>
      <c r="K30" s="20">
        <v>43834224.409999996</v>
      </c>
      <c r="L30" s="20">
        <v>43903175</v>
      </c>
      <c r="M30" s="20">
        <f>+M32+M37+M43+M47+M49+M51</f>
        <v>28688305.930000003</v>
      </c>
      <c r="N30" s="21"/>
    </row>
    <row r="31" spans="1:14" x14ac:dyDescent="0.4">
      <c r="D31" s="47"/>
      <c r="E31" s="48"/>
      <c r="F31" s="48"/>
      <c r="G31" s="48"/>
      <c r="H31" s="48"/>
      <c r="I31" s="49"/>
      <c r="J31" s="50"/>
      <c r="K31" s="144"/>
      <c r="L31" s="144"/>
      <c r="M31" s="144"/>
      <c r="N31" s="52"/>
    </row>
    <row r="32" spans="1:14" x14ac:dyDescent="0.4">
      <c r="B32" s="1" t="s">
        <v>272</v>
      </c>
      <c r="D32" s="35"/>
      <c r="E32" s="3" t="s">
        <v>49</v>
      </c>
      <c r="I32" s="23"/>
      <c r="J32" s="51"/>
      <c r="K32" s="111">
        <v>676600</v>
      </c>
      <c r="L32" s="111">
        <v>571030</v>
      </c>
      <c r="M32" s="111">
        <f>+SUM(M33:M35)</f>
        <v>878765.96</v>
      </c>
      <c r="N32" s="21"/>
    </row>
    <row r="33" spans="2:14" x14ac:dyDescent="0.4">
      <c r="B33" s="1" t="s">
        <v>50</v>
      </c>
      <c r="D33" s="33"/>
      <c r="E33" s="31" t="s">
        <v>6</v>
      </c>
      <c r="F33" s="1" t="s">
        <v>51</v>
      </c>
      <c r="I33" s="23"/>
      <c r="J33" s="24"/>
      <c r="K33" s="53"/>
      <c r="L33" s="53"/>
      <c r="M33" s="53">
        <v>502070.45</v>
      </c>
      <c r="N33" s="52"/>
    </row>
    <row r="34" spans="2:14" x14ac:dyDescent="0.4">
      <c r="B34" s="1" t="s">
        <v>52</v>
      </c>
      <c r="D34" s="33"/>
      <c r="E34" s="31" t="s">
        <v>8</v>
      </c>
      <c r="F34" s="1" t="s">
        <v>53</v>
      </c>
      <c r="I34" s="23"/>
      <c r="J34" s="24"/>
      <c r="K34" s="53"/>
      <c r="L34" s="53"/>
      <c r="M34" s="53">
        <v>361526.51</v>
      </c>
      <c r="N34" s="52"/>
    </row>
    <row r="35" spans="2:14" x14ac:dyDescent="0.4">
      <c r="B35" s="1" t="s">
        <v>57</v>
      </c>
      <c r="D35" s="33"/>
      <c r="E35" s="31" t="s">
        <v>10</v>
      </c>
      <c r="F35" s="1" t="s">
        <v>58</v>
      </c>
      <c r="I35" s="23"/>
      <c r="J35" s="24"/>
      <c r="K35" s="53"/>
      <c r="L35" s="53"/>
      <c r="M35" s="53">
        <v>15169</v>
      </c>
      <c r="N35" s="52"/>
    </row>
    <row r="36" spans="2:14" x14ac:dyDescent="0.4">
      <c r="D36" s="22"/>
      <c r="I36" s="23"/>
      <c r="J36" s="24"/>
      <c r="K36" s="53"/>
      <c r="L36" s="53"/>
      <c r="M36" s="53"/>
      <c r="N36" s="52"/>
    </row>
    <row r="37" spans="2:14" x14ac:dyDescent="0.4">
      <c r="B37" s="1" t="s">
        <v>273</v>
      </c>
      <c r="D37" s="35"/>
      <c r="E37" s="3" t="s">
        <v>59</v>
      </c>
      <c r="I37" s="23"/>
      <c r="J37" s="28">
        <v>11</v>
      </c>
      <c r="K37" s="111">
        <v>19397184.41</v>
      </c>
      <c r="L37" s="111">
        <v>23731408</v>
      </c>
      <c r="M37" s="111">
        <f>+SUM(M38:M41)</f>
        <v>15787743.43</v>
      </c>
      <c r="N37" s="21"/>
    </row>
    <row r="38" spans="2:14" x14ac:dyDescent="0.4">
      <c r="B38" s="1" t="s">
        <v>274</v>
      </c>
      <c r="D38" s="33"/>
      <c r="E38" s="31" t="s">
        <v>6</v>
      </c>
      <c r="F38" s="1" t="s">
        <v>60</v>
      </c>
      <c r="I38" s="23"/>
      <c r="J38" s="24"/>
      <c r="K38" s="53">
        <v>19380232</v>
      </c>
      <c r="L38" s="53">
        <v>23456964</v>
      </c>
      <c r="M38" s="53">
        <v>15756189.279999999</v>
      </c>
      <c r="N38" s="52"/>
    </row>
    <row r="39" spans="2:14" x14ac:dyDescent="0.4">
      <c r="B39" s="1" t="s">
        <v>61</v>
      </c>
      <c r="D39" s="33"/>
      <c r="E39" s="31" t="s">
        <v>8</v>
      </c>
      <c r="F39" s="1" t="s">
        <v>275</v>
      </c>
      <c r="I39" s="23"/>
      <c r="J39" s="24"/>
      <c r="K39" s="53">
        <v>0</v>
      </c>
      <c r="L39" s="53">
        <v>0</v>
      </c>
      <c r="M39" s="53"/>
      <c r="N39" s="52"/>
    </row>
    <row r="40" spans="2:14" x14ac:dyDescent="0.4">
      <c r="B40" s="1" t="s">
        <v>64</v>
      </c>
      <c r="D40" s="33"/>
      <c r="E40" s="31" t="s">
        <v>10</v>
      </c>
      <c r="F40" s="1" t="s">
        <v>67</v>
      </c>
      <c r="I40" s="23"/>
      <c r="J40" s="24"/>
      <c r="K40" s="53">
        <v>16952.41</v>
      </c>
      <c r="L40" s="53">
        <v>16952</v>
      </c>
      <c r="M40" s="53">
        <v>5507.47</v>
      </c>
      <c r="N40" s="52"/>
    </row>
    <row r="41" spans="2:14" x14ac:dyDescent="0.4">
      <c r="B41" s="1" t="s">
        <v>66</v>
      </c>
      <c r="D41" s="33"/>
      <c r="E41" s="31" t="s">
        <v>13</v>
      </c>
      <c r="F41" s="1" t="s">
        <v>276</v>
      </c>
      <c r="I41" s="23"/>
      <c r="J41" s="24"/>
      <c r="K41" s="53">
        <v>0</v>
      </c>
      <c r="L41" s="53">
        <v>257492</v>
      </c>
      <c r="M41" s="53">
        <v>26046.68</v>
      </c>
      <c r="N41" s="52"/>
    </row>
    <row r="42" spans="2:14" x14ac:dyDescent="0.4">
      <c r="D42" s="33"/>
      <c r="I42" s="23"/>
      <c r="J42" s="24"/>
      <c r="K42" s="53"/>
      <c r="L42" s="53"/>
      <c r="M42" s="53"/>
      <c r="N42" s="52"/>
    </row>
    <row r="43" spans="2:14" x14ac:dyDescent="0.4">
      <c r="B43" s="1" t="s">
        <v>277</v>
      </c>
      <c r="D43" s="35"/>
      <c r="E43" s="3" t="s">
        <v>70</v>
      </c>
      <c r="I43" s="23"/>
      <c r="J43" s="28">
        <v>11</v>
      </c>
      <c r="K43" s="111">
        <v>16172749</v>
      </c>
      <c r="L43" s="111">
        <v>14558088</v>
      </c>
      <c r="M43" s="111">
        <f>+SUM(M44:M45)</f>
        <v>11249773</v>
      </c>
      <c r="N43" s="21"/>
    </row>
    <row r="44" spans="2:14" x14ac:dyDescent="0.4">
      <c r="B44" s="1" t="s">
        <v>71</v>
      </c>
      <c r="D44" s="33"/>
      <c r="E44" s="31" t="s">
        <v>6</v>
      </c>
      <c r="F44" s="1" t="s">
        <v>278</v>
      </c>
      <c r="I44" s="23"/>
      <c r="J44" s="24"/>
      <c r="K44" s="53">
        <v>0</v>
      </c>
      <c r="L44" s="53">
        <v>828720</v>
      </c>
      <c r="M44" s="53"/>
      <c r="N44" s="52"/>
    </row>
    <row r="45" spans="2:14" x14ac:dyDescent="0.4">
      <c r="B45" s="1" t="s">
        <v>72</v>
      </c>
      <c r="D45" s="33"/>
      <c r="E45" s="31" t="s">
        <v>8</v>
      </c>
      <c r="F45" s="1" t="s">
        <v>42</v>
      </c>
      <c r="I45" s="23"/>
      <c r="J45" s="24"/>
      <c r="K45" s="53">
        <v>16172749</v>
      </c>
      <c r="L45" s="53">
        <v>13729368</v>
      </c>
      <c r="M45" s="53">
        <v>11249773</v>
      </c>
      <c r="N45" s="52"/>
    </row>
    <row r="46" spans="2:14" x14ac:dyDescent="0.4">
      <c r="D46" s="33"/>
      <c r="I46" s="23"/>
      <c r="J46" s="24"/>
      <c r="K46" s="53"/>
      <c r="L46" s="53"/>
      <c r="M46" s="53"/>
      <c r="N46" s="52"/>
    </row>
    <row r="47" spans="2:14" x14ac:dyDescent="0.4">
      <c r="B47" s="1" t="s">
        <v>279</v>
      </c>
      <c r="D47" s="35"/>
      <c r="E47" s="3" t="s">
        <v>73</v>
      </c>
      <c r="I47" s="23"/>
      <c r="J47" s="28">
        <v>11</v>
      </c>
      <c r="K47" s="111">
        <v>164894</v>
      </c>
      <c r="L47" s="111">
        <v>153470</v>
      </c>
      <c r="M47" s="111">
        <f>+[2]BCE!$O$54</f>
        <v>73117.919999999998</v>
      </c>
      <c r="N47" s="21"/>
    </row>
    <row r="48" spans="2:14" x14ac:dyDescent="0.4">
      <c r="D48" s="33"/>
      <c r="I48" s="23"/>
      <c r="J48" s="24"/>
      <c r="K48" s="53"/>
      <c r="L48" s="53"/>
      <c r="M48" s="53"/>
      <c r="N48" s="52"/>
    </row>
    <row r="49" spans="2:15" x14ac:dyDescent="0.4">
      <c r="B49" s="1" t="s">
        <v>74</v>
      </c>
      <c r="D49" s="35"/>
      <c r="E49" s="3" t="s">
        <v>75</v>
      </c>
      <c r="I49" s="23"/>
      <c r="J49" s="51"/>
      <c r="K49" s="111">
        <v>262319</v>
      </c>
      <c r="L49" s="111">
        <v>97794</v>
      </c>
      <c r="M49" s="111">
        <v>11669.62</v>
      </c>
      <c r="N49" s="21"/>
    </row>
    <row r="50" spans="2:15" x14ac:dyDescent="0.4">
      <c r="D50" s="35"/>
      <c r="I50" s="23"/>
      <c r="J50" s="24"/>
      <c r="K50" s="53"/>
      <c r="L50" s="53"/>
      <c r="M50" s="53"/>
      <c r="N50" s="52"/>
    </row>
    <row r="51" spans="2:15" x14ac:dyDescent="0.4">
      <c r="B51" s="1" t="s">
        <v>280</v>
      </c>
      <c r="D51" s="35"/>
      <c r="E51" s="3" t="s">
        <v>76</v>
      </c>
      <c r="I51" s="23"/>
      <c r="J51" s="28">
        <v>19</v>
      </c>
      <c r="K51" s="111">
        <v>7160478</v>
      </c>
      <c r="L51" s="111">
        <v>4791385</v>
      </c>
      <c r="M51" s="111">
        <f>+M52</f>
        <v>687236</v>
      </c>
      <c r="N51" s="21"/>
    </row>
    <row r="52" spans="2:15" x14ac:dyDescent="0.4">
      <c r="B52" s="1" t="s">
        <v>77</v>
      </c>
      <c r="D52" s="33"/>
      <c r="E52" s="31" t="s">
        <v>6</v>
      </c>
      <c r="F52" s="1" t="s">
        <v>78</v>
      </c>
      <c r="I52" s="23"/>
      <c r="J52" s="24"/>
      <c r="K52" s="53">
        <v>7160478</v>
      </c>
      <c r="L52" s="53">
        <v>4791385</v>
      </c>
      <c r="M52" s="53">
        <v>687236</v>
      </c>
      <c r="N52" s="52"/>
    </row>
    <row r="53" spans="2:15" s="2" customFormat="1" x14ac:dyDescent="0.4">
      <c r="D53" s="147"/>
      <c r="E53" s="54"/>
      <c r="F53" s="54"/>
      <c r="G53" s="54"/>
      <c r="H53" s="54"/>
      <c r="I53" s="55"/>
      <c r="J53" s="41"/>
      <c r="K53" s="56"/>
      <c r="L53" s="56"/>
      <c r="M53" s="56"/>
      <c r="N53" s="52"/>
      <c r="O53" s="1"/>
    </row>
    <row r="54" spans="2:15" ht="13.5" thickBot="1" x14ac:dyDescent="0.45">
      <c r="K54" s="52"/>
      <c r="L54" s="52"/>
      <c r="M54" s="52"/>
      <c r="N54" s="52"/>
    </row>
    <row r="55" spans="2:15" ht="13.5" thickBot="1" x14ac:dyDescent="0.45">
      <c r="B55" s="1">
        <v>1</v>
      </c>
      <c r="D55" s="163" t="s">
        <v>79</v>
      </c>
      <c r="E55" s="164"/>
      <c r="F55" s="164"/>
      <c r="G55" s="164"/>
      <c r="H55" s="164"/>
      <c r="I55" s="164"/>
      <c r="J55" s="165"/>
      <c r="K55" s="57">
        <v>77010314.409999996</v>
      </c>
      <c r="L55" s="57">
        <v>78587647</v>
      </c>
      <c r="M55" s="57">
        <f>+M30+M8</f>
        <v>63442551.879999995</v>
      </c>
      <c r="N55" s="21"/>
    </row>
    <row r="56" spans="2:15" x14ac:dyDescent="0.4">
      <c r="D56" s="60"/>
      <c r="E56" s="60"/>
      <c r="F56" s="60"/>
      <c r="G56" s="60"/>
      <c r="H56" s="60"/>
      <c r="I56" s="60"/>
      <c r="J56" s="61"/>
      <c r="K56" s="61"/>
      <c r="L56" s="61"/>
      <c r="M56" s="61"/>
      <c r="N56" s="61"/>
    </row>
    <row r="57" spans="2:15" x14ac:dyDescent="0.4">
      <c r="D57" s="60"/>
      <c r="E57" s="60"/>
      <c r="F57" s="60"/>
      <c r="G57" s="60"/>
      <c r="H57" s="60"/>
      <c r="I57" s="60"/>
      <c r="J57" s="61"/>
      <c r="K57" s="61"/>
      <c r="L57" s="61"/>
      <c r="M57" s="61"/>
      <c r="N57" s="61"/>
    </row>
    <row r="58" spans="2:15" x14ac:dyDescent="0.4">
      <c r="D58" s="60"/>
      <c r="E58" s="60"/>
      <c r="F58" s="60"/>
      <c r="G58" s="60"/>
      <c r="H58" s="60"/>
      <c r="I58" s="60"/>
      <c r="J58" s="61"/>
      <c r="K58" s="61"/>
      <c r="L58" s="61"/>
      <c r="M58" s="61"/>
      <c r="N58" s="61"/>
    </row>
    <row r="59" spans="2:15" s="5" customFormat="1" ht="18" x14ac:dyDescent="0.55000000000000004">
      <c r="D59" s="5" t="s">
        <v>257</v>
      </c>
      <c r="J59" s="6"/>
      <c r="K59" s="6"/>
      <c r="L59" s="6"/>
      <c r="M59" s="6"/>
      <c r="N59" s="6"/>
      <c r="O59" s="1"/>
    </row>
    <row r="60" spans="2:15" x14ac:dyDescent="0.4">
      <c r="J60" s="7"/>
      <c r="K60" s="7"/>
      <c r="L60" s="7"/>
    </row>
    <row r="61" spans="2:15" x14ac:dyDescent="0.4">
      <c r="D61" s="140"/>
      <c r="E61" s="9" t="s">
        <v>81</v>
      </c>
      <c r="F61" s="8"/>
      <c r="G61" s="8"/>
      <c r="H61" s="8"/>
      <c r="I61" s="8"/>
      <c r="J61" s="10" t="s">
        <v>3</v>
      </c>
      <c r="K61" s="11">
        <v>45107</v>
      </c>
      <c r="L61" s="11">
        <v>44926</v>
      </c>
      <c r="M61" s="96" t="s">
        <v>258</v>
      </c>
      <c r="N61" s="141"/>
    </row>
    <row r="62" spans="2:15" x14ac:dyDescent="0.4">
      <c r="J62" s="13"/>
      <c r="K62" s="14"/>
      <c r="L62" s="14"/>
      <c r="M62" s="142"/>
      <c r="N62" s="142"/>
    </row>
    <row r="63" spans="2:15" ht="16.5" customHeight="1" x14ac:dyDescent="0.4">
      <c r="B63" s="1">
        <v>2</v>
      </c>
      <c r="D63" s="15"/>
      <c r="E63" s="16" t="s">
        <v>82</v>
      </c>
      <c r="F63" s="17"/>
      <c r="G63" s="17"/>
      <c r="H63" s="17"/>
      <c r="I63" s="17"/>
      <c r="J63" s="143"/>
      <c r="K63" s="20">
        <v>36008505.699999996</v>
      </c>
      <c r="L63" s="20">
        <v>34394895.229999997</v>
      </c>
      <c r="M63" s="20">
        <f>+M65+M77+M81+M83</f>
        <v>27670972.739999998</v>
      </c>
      <c r="N63" s="21"/>
    </row>
    <row r="64" spans="2:15" x14ac:dyDescent="0.4">
      <c r="C64" s="2"/>
      <c r="D64" s="148"/>
      <c r="E64" s="48"/>
      <c r="F64" s="63"/>
      <c r="G64" s="63"/>
      <c r="H64" s="63"/>
      <c r="I64" s="64"/>
      <c r="J64" s="65"/>
      <c r="K64" s="66"/>
      <c r="L64" s="66"/>
      <c r="M64" s="66"/>
      <c r="N64" s="21"/>
    </row>
    <row r="65" spans="2:14" x14ac:dyDescent="0.4">
      <c r="B65" s="1" t="s">
        <v>281</v>
      </c>
      <c r="D65" s="27"/>
      <c r="E65" s="3" t="s">
        <v>83</v>
      </c>
      <c r="F65" s="3"/>
      <c r="G65" s="60"/>
      <c r="I65" s="23"/>
      <c r="J65" s="28" t="s">
        <v>282</v>
      </c>
      <c r="K65" s="111">
        <v>36000297.489999995</v>
      </c>
      <c r="L65" s="111">
        <v>34383234.229999997</v>
      </c>
      <c r="M65" s="111">
        <f>+M66+M68+M69+M71+M72+M73+M74+M75</f>
        <v>26849219.739999998</v>
      </c>
      <c r="N65" s="21"/>
    </row>
    <row r="66" spans="2:14" x14ac:dyDescent="0.4">
      <c r="B66" s="1" t="s">
        <v>283</v>
      </c>
      <c r="D66" s="22"/>
      <c r="E66" s="67" t="s">
        <v>85</v>
      </c>
      <c r="F66" s="44" t="s">
        <v>86</v>
      </c>
      <c r="G66" s="3"/>
      <c r="I66" s="23"/>
      <c r="J66" s="51"/>
      <c r="K66" s="111">
        <v>612028</v>
      </c>
      <c r="L66" s="111">
        <v>612027.74</v>
      </c>
      <c r="M66" s="111">
        <f>+M67</f>
        <v>612027.74</v>
      </c>
      <c r="N66" s="21"/>
    </row>
    <row r="67" spans="2:14" x14ac:dyDescent="0.4">
      <c r="B67" s="1" t="s">
        <v>87</v>
      </c>
      <c r="D67" s="22"/>
      <c r="F67" s="31" t="s">
        <v>6</v>
      </c>
      <c r="G67" s="1" t="s">
        <v>88</v>
      </c>
      <c r="I67" s="23"/>
      <c r="J67" s="24"/>
      <c r="K67" s="53">
        <v>612028</v>
      </c>
      <c r="L67" s="53">
        <v>612027.74</v>
      </c>
      <c r="M67" s="53">
        <v>612027.74</v>
      </c>
      <c r="N67" s="52"/>
    </row>
    <row r="68" spans="2:14" x14ac:dyDescent="0.4">
      <c r="B68" s="1" t="s">
        <v>90</v>
      </c>
      <c r="D68" s="22"/>
      <c r="E68" s="67" t="s">
        <v>91</v>
      </c>
      <c r="F68" s="44" t="s">
        <v>92</v>
      </c>
      <c r="G68" s="3"/>
      <c r="I68" s="23"/>
      <c r="J68" s="51"/>
      <c r="K68" s="111">
        <v>26605298.489999998</v>
      </c>
      <c r="L68" s="111">
        <v>26605298.489999998</v>
      </c>
      <c r="M68" s="111">
        <v>26605298</v>
      </c>
      <c r="N68" s="21"/>
    </row>
    <row r="69" spans="2:14" x14ac:dyDescent="0.4">
      <c r="B69" s="1" t="s">
        <v>284</v>
      </c>
      <c r="D69" s="22"/>
      <c r="E69" s="67" t="s">
        <v>93</v>
      </c>
      <c r="F69" s="44" t="s">
        <v>94</v>
      </c>
      <c r="G69" s="3"/>
      <c r="I69" s="23"/>
      <c r="J69" s="51"/>
      <c r="K69" s="111">
        <v>7647343</v>
      </c>
      <c r="L69" s="111">
        <v>3726864</v>
      </c>
      <c r="M69" s="111">
        <v>-33175</v>
      </c>
      <c r="N69" s="21"/>
    </row>
    <row r="70" spans="2:14" x14ac:dyDescent="0.4">
      <c r="B70" s="1" t="s">
        <v>87</v>
      </c>
      <c r="D70" s="22"/>
      <c r="F70" s="31" t="s">
        <v>10</v>
      </c>
      <c r="G70" s="1" t="s">
        <v>98</v>
      </c>
      <c r="I70" s="23"/>
      <c r="J70" s="24"/>
      <c r="K70" s="53">
        <v>7647343</v>
      </c>
      <c r="L70" s="53">
        <v>3726864</v>
      </c>
      <c r="M70" s="53">
        <f>+M69</f>
        <v>-33175</v>
      </c>
      <c r="N70" s="52"/>
    </row>
    <row r="71" spans="2:14" x14ac:dyDescent="0.4">
      <c r="B71" s="1" t="s">
        <v>95</v>
      </c>
      <c r="D71" s="22"/>
      <c r="E71" s="67" t="s">
        <v>100</v>
      </c>
      <c r="F71" s="44" t="s">
        <v>101</v>
      </c>
      <c r="G71" s="3"/>
      <c r="I71" s="23"/>
      <c r="J71" s="28" t="s">
        <v>282</v>
      </c>
      <c r="K71" s="111">
        <v>-462295</v>
      </c>
      <c r="L71" s="111">
        <v>-469752</v>
      </c>
      <c r="M71" s="111">
        <v>-622687</v>
      </c>
      <c r="N71" s="21"/>
    </row>
    <row r="72" spans="2:14" x14ac:dyDescent="0.4">
      <c r="B72" s="1" t="s">
        <v>97</v>
      </c>
      <c r="D72" s="22"/>
      <c r="E72" s="67" t="s">
        <v>102</v>
      </c>
      <c r="F72" s="44" t="s">
        <v>108</v>
      </c>
      <c r="G72" s="3"/>
      <c r="I72" s="23"/>
      <c r="J72" s="51"/>
      <c r="K72" s="111"/>
      <c r="L72" s="111"/>
      <c r="M72" s="111"/>
      <c r="N72" s="21"/>
    </row>
    <row r="73" spans="2:14" x14ac:dyDescent="0.4">
      <c r="B73" s="1" t="s">
        <v>99</v>
      </c>
      <c r="D73" s="22"/>
      <c r="E73" s="67" t="s">
        <v>107</v>
      </c>
      <c r="F73" s="44" t="s">
        <v>285</v>
      </c>
      <c r="J73" s="51"/>
      <c r="K73" s="111">
        <v>1597923</v>
      </c>
      <c r="L73" s="111">
        <v>3908796</v>
      </c>
      <c r="M73" s="111">
        <v>287756</v>
      </c>
      <c r="N73" s="21"/>
    </row>
    <row r="74" spans="2:14" x14ac:dyDescent="0.4">
      <c r="B74" s="1" t="s">
        <v>286</v>
      </c>
      <c r="D74" s="22"/>
      <c r="E74" s="67" t="s">
        <v>109</v>
      </c>
      <c r="F74" s="44" t="s">
        <v>112</v>
      </c>
      <c r="J74" s="51"/>
      <c r="K74" s="111"/>
      <c r="L74" s="111"/>
      <c r="M74" s="111"/>
      <c r="N74" s="21"/>
    </row>
    <row r="75" spans="2:14" x14ac:dyDescent="0.4">
      <c r="B75" s="1" t="s">
        <v>105</v>
      </c>
      <c r="D75" s="22"/>
      <c r="E75" s="67" t="s">
        <v>111</v>
      </c>
      <c r="F75" s="44" t="s">
        <v>114</v>
      </c>
      <c r="I75" s="23"/>
      <c r="J75" s="51"/>
      <c r="K75" s="111"/>
      <c r="L75" s="111"/>
      <c r="M75" s="111"/>
      <c r="N75" s="21"/>
    </row>
    <row r="76" spans="2:14" x14ac:dyDescent="0.4">
      <c r="D76" s="22"/>
      <c r="E76" s="67"/>
      <c r="F76" s="44"/>
      <c r="I76" s="23"/>
      <c r="J76" s="51"/>
      <c r="K76" s="111"/>
      <c r="L76" s="111"/>
      <c r="M76" s="111"/>
      <c r="N76" s="21"/>
    </row>
    <row r="77" spans="2:14" x14ac:dyDescent="0.4">
      <c r="B77" s="1" t="s">
        <v>287</v>
      </c>
      <c r="D77" s="22"/>
      <c r="E77" s="44" t="s">
        <v>115</v>
      </c>
      <c r="F77" s="44"/>
      <c r="I77" s="23"/>
      <c r="J77" s="51"/>
      <c r="K77" s="111">
        <v>-47866.79</v>
      </c>
      <c r="L77" s="111">
        <v>-47867</v>
      </c>
      <c r="M77" s="111">
        <f>+SUM(M78:M80)</f>
        <v>-12968</v>
      </c>
      <c r="N77" s="21"/>
    </row>
    <row r="78" spans="2:14" x14ac:dyDescent="0.4">
      <c r="D78" s="22"/>
      <c r="E78" s="67" t="s">
        <v>85</v>
      </c>
      <c r="F78" s="44" t="s">
        <v>288</v>
      </c>
      <c r="I78" s="23"/>
      <c r="J78" s="51"/>
      <c r="K78" s="111"/>
      <c r="L78" s="111"/>
      <c r="M78" s="111"/>
      <c r="N78" s="21"/>
    </row>
    <row r="79" spans="2:14" x14ac:dyDescent="0.4">
      <c r="B79" s="1" t="s">
        <v>289</v>
      </c>
      <c r="D79" s="27"/>
      <c r="E79" s="67" t="s">
        <v>91</v>
      </c>
      <c r="F79" s="44" t="s">
        <v>290</v>
      </c>
      <c r="I79" s="23"/>
      <c r="J79" s="51"/>
      <c r="K79" s="111">
        <v>-47866.79</v>
      </c>
      <c r="L79" s="111">
        <v>-47867</v>
      </c>
      <c r="M79" s="111">
        <v>-12968</v>
      </c>
      <c r="N79" s="21"/>
    </row>
    <row r="80" spans="2:14" x14ac:dyDescent="0.4">
      <c r="D80" s="22"/>
      <c r="E80" s="67"/>
      <c r="F80" s="44"/>
      <c r="I80" s="23"/>
      <c r="J80" s="51"/>
      <c r="K80" s="111"/>
      <c r="L80" s="111"/>
      <c r="M80" s="111"/>
      <c r="N80" s="21"/>
    </row>
    <row r="81" spans="2:14" x14ac:dyDescent="0.4">
      <c r="D81" s="22"/>
      <c r="E81" s="3" t="s">
        <v>122</v>
      </c>
      <c r="F81" s="44"/>
      <c r="I81" s="23"/>
      <c r="J81" s="28">
        <v>18</v>
      </c>
      <c r="K81" s="111">
        <v>35078</v>
      </c>
      <c r="L81" s="111">
        <v>37342</v>
      </c>
      <c r="M81" s="111">
        <v>810382</v>
      </c>
      <c r="N81" s="21"/>
    </row>
    <row r="82" spans="2:14" x14ac:dyDescent="0.4">
      <c r="D82" s="22"/>
      <c r="E82" s="3"/>
      <c r="F82" s="44"/>
      <c r="I82" s="23"/>
      <c r="J82" s="24"/>
      <c r="K82" s="111"/>
      <c r="L82" s="111"/>
      <c r="M82" s="111"/>
      <c r="N82" s="21"/>
    </row>
    <row r="83" spans="2:14" x14ac:dyDescent="0.4">
      <c r="B83" s="1" t="s">
        <v>121</v>
      </c>
      <c r="D83" s="27"/>
      <c r="E83" s="3" t="s">
        <v>291</v>
      </c>
      <c r="F83" s="44"/>
      <c r="I83" s="23"/>
      <c r="J83" s="28">
        <v>6</v>
      </c>
      <c r="K83" s="111">
        <v>20997</v>
      </c>
      <c r="L83" s="111">
        <v>22186</v>
      </c>
      <c r="M83" s="111">
        <v>24339</v>
      </c>
      <c r="N83" s="21"/>
    </row>
    <row r="84" spans="2:14" x14ac:dyDescent="0.4">
      <c r="D84" s="69"/>
      <c r="E84" s="70"/>
      <c r="F84" s="39"/>
      <c r="G84" s="39"/>
      <c r="H84" s="39"/>
      <c r="I84" s="40"/>
      <c r="J84" s="41"/>
      <c r="K84" s="56"/>
      <c r="L84" s="56"/>
      <c r="M84" s="56"/>
      <c r="N84" s="52"/>
    </row>
    <row r="85" spans="2:14" x14ac:dyDescent="0.4">
      <c r="J85" s="45"/>
      <c r="K85" s="52"/>
      <c r="L85" s="52"/>
      <c r="M85" s="52"/>
      <c r="N85" s="52"/>
    </row>
    <row r="86" spans="2:14" x14ac:dyDescent="0.4">
      <c r="J86" s="45"/>
      <c r="K86" s="52"/>
      <c r="L86" s="52"/>
      <c r="M86" s="52"/>
      <c r="N86" s="52"/>
    </row>
    <row r="87" spans="2:14" ht="16.5" customHeight="1" x14ac:dyDescent="0.4">
      <c r="B87" s="1" t="s">
        <v>292</v>
      </c>
      <c r="D87" s="15"/>
      <c r="E87" s="16" t="s">
        <v>123</v>
      </c>
      <c r="F87" s="17"/>
      <c r="G87" s="17"/>
      <c r="H87" s="17"/>
      <c r="I87" s="17"/>
      <c r="J87" s="143"/>
      <c r="K87" s="20">
        <v>10345593</v>
      </c>
      <c r="L87" s="20">
        <v>12490054</v>
      </c>
      <c r="M87" s="20">
        <f>+M89+M94+M97</f>
        <v>11598777.51</v>
      </c>
      <c r="N87" s="21"/>
    </row>
    <row r="88" spans="2:14" x14ac:dyDescent="0.4">
      <c r="D88" s="47"/>
      <c r="E88" s="48"/>
      <c r="F88" s="48"/>
      <c r="G88" s="48"/>
      <c r="H88" s="48"/>
      <c r="I88" s="49"/>
      <c r="J88" s="50"/>
      <c r="K88" s="144"/>
      <c r="L88" s="144"/>
      <c r="M88" s="144"/>
      <c r="N88" s="52"/>
    </row>
    <row r="89" spans="2:14" x14ac:dyDescent="0.4">
      <c r="B89" s="1" t="s">
        <v>293</v>
      </c>
      <c r="D89" s="22"/>
      <c r="E89" s="3" t="s">
        <v>129</v>
      </c>
      <c r="I89" s="23"/>
      <c r="J89" s="28">
        <v>11</v>
      </c>
      <c r="K89" s="111">
        <v>9918265</v>
      </c>
      <c r="L89" s="111">
        <v>12066700</v>
      </c>
      <c r="M89" s="111">
        <f>+SUM(M90:M92)</f>
        <v>7372856</v>
      </c>
      <c r="N89" s="21"/>
    </row>
    <row r="90" spans="2:14" x14ac:dyDescent="0.4">
      <c r="B90" s="1" t="s">
        <v>132</v>
      </c>
      <c r="D90" s="22"/>
      <c r="E90" s="31" t="s">
        <v>8</v>
      </c>
      <c r="F90" s="72" t="s">
        <v>131</v>
      </c>
      <c r="I90" s="23"/>
      <c r="J90" s="24"/>
      <c r="K90" s="53">
        <v>8966174</v>
      </c>
      <c r="L90" s="53">
        <v>10554174</v>
      </c>
      <c r="M90" s="53">
        <v>5066121</v>
      </c>
      <c r="N90" s="52"/>
    </row>
    <row r="91" spans="2:14" x14ac:dyDescent="0.4">
      <c r="B91" s="1" t="s">
        <v>134</v>
      </c>
      <c r="D91" s="22"/>
      <c r="E91" s="31" t="s">
        <v>10</v>
      </c>
      <c r="F91" s="72" t="s">
        <v>133</v>
      </c>
      <c r="I91" s="23"/>
      <c r="J91" s="24"/>
      <c r="K91" s="53">
        <v>933848</v>
      </c>
      <c r="L91" s="53">
        <v>1323759</v>
      </c>
      <c r="M91" s="53">
        <v>2120724</v>
      </c>
      <c r="N91" s="52"/>
    </row>
    <row r="92" spans="2:14" x14ac:dyDescent="0.4">
      <c r="D92" s="22"/>
      <c r="E92" s="31" t="s">
        <v>13</v>
      </c>
      <c r="F92" s="72" t="s">
        <v>135</v>
      </c>
      <c r="I92" s="23"/>
      <c r="J92" s="24"/>
      <c r="K92" s="53">
        <v>18243</v>
      </c>
      <c r="L92" s="32">
        <v>188767</v>
      </c>
      <c r="M92" s="53">
        <v>186011</v>
      </c>
      <c r="N92" s="52"/>
    </row>
    <row r="93" spans="2:14" x14ac:dyDescent="0.4">
      <c r="D93" s="27"/>
      <c r="E93" s="60"/>
      <c r="F93" s="44"/>
      <c r="G93" s="3"/>
      <c r="H93" s="3"/>
      <c r="I93" s="73"/>
      <c r="J93" s="51"/>
      <c r="K93" s="111"/>
      <c r="L93" s="29"/>
      <c r="M93" s="111"/>
      <c r="N93" s="21"/>
    </row>
    <row r="94" spans="2:14" x14ac:dyDescent="0.4">
      <c r="B94" s="1" t="s">
        <v>136</v>
      </c>
      <c r="D94" s="27"/>
      <c r="E94" s="44" t="s">
        <v>294</v>
      </c>
      <c r="F94" s="3"/>
      <c r="G94" s="3"/>
      <c r="H94" s="3"/>
      <c r="I94" s="73"/>
      <c r="J94" s="28">
        <v>11</v>
      </c>
      <c r="K94" s="111">
        <v>120263</v>
      </c>
      <c r="L94" s="29">
        <v>115535</v>
      </c>
      <c r="M94" s="111">
        <v>3615535</v>
      </c>
      <c r="N94" s="21"/>
    </row>
    <row r="95" spans="2:14" x14ac:dyDescent="0.4">
      <c r="B95" s="1" t="s">
        <v>132</v>
      </c>
      <c r="D95" s="22"/>
      <c r="E95" s="31" t="s">
        <v>8</v>
      </c>
      <c r="F95" s="72" t="s">
        <v>295</v>
      </c>
      <c r="I95" s="23"/>
      <c r="J95" s="24"/>
      <c r="K95" s="53">
        <v>120263</v>
      </c>
      <c r="L95" s="32">
        <v>115535</v>
      </c>
      <c r="M95" s="53">
        <f>+M94</f>
        <v>3615535</v>
      </c>
      <c r="N95" s="52"/>
    </row>
    <row r="96" spans="2:14" x14ac:dyDescent="0.4">
      <c r="D96" s="27"/>
      <c r="E96" s="44"/>
      <c r="F96" s="3"/>
      <c r="G96" s="3"/>
      <c r="H96" s="3"/>
      <c r="I96" s="73"/>
      <c r="J96" s="51"/>
      <c r="K96" s="111"/>
      <c r="L96" s="111"/>
      <c r="M96" s="111"/>
      <c r="N96" s="21"/>
    </row>
    <row r="97" spans="2:14" x14ac:dyDescent="0.4">
      <c r="B97" s="1" t="s">
        <v>138</v>
      </c>
      <c r="D97" s="27"/>
      <c r="E97" s="44" t="s">
        <v>139</v>
      </c>
      <c r="F97" s="3"/>
      <c r="G97" s="3"/>
      <c r="H97" s="3"/>
      <c r="I97" s="73"/>
      <c r="J97" s="28">
        <v>14</v>
      </c>
      <c r="K97" s="111">
        <v>307065</v>
      </c>
      <c r="L97" s="111">
        <v>307819</v>
      </c>
      <c r="M97" s="111">
        <v>610386.51</v>
      </c>
      <c r="N97" s="21"/>
    </row>
    <row r="98" spans="2:14" x14ac:dyDescent="0.4">
      <c r="D98" s="75"/>
      <c r="E98" s="76"/>
      <c r="F98" s="77"/>
      <c r="G98" s="77"/>
      <c r="H98" s="77"/>
      <c r="I98" s="78"/>
      <c r="J98" s="79"/>
      <c r="K98" s="83"/>
      <c r="L98" s="83"/>
      <c r="M98" s="83"/>
      <c r="N98" s="21"/>
    </row>
    <row r="99" spans="2:14" x14ac:dyDescent="0.4">
      <c r="K99" s="52"/>
      <c r="L99" s="52"/>
      <c r="M99" s="52"/>
      <c r="N99" s="52"/>
    </row>
    <row r="100" spans="2:14" x14ac:dyDescent="0.4">
      <c r="J100" s="45"/>
      <c r="K100" s="52"/>
      <c r="L100" s="52"/>
      <c r="M100" s="52"/>
      <c r="N100" s="52"/>
    </row>
    <row r="101" spans="2:14" ht="16.5" customHeight="1" x14ac:dyDescent="0.4">
      <c r="B101" s="1" t="s">
        <v>296</v>
      </c>
      <c r="D101" s="15"/>
      <c r="E101" s="16" t="s">
        <v>140</v>
      </c>
      <c r="F101" s="17"/>
      <c r="G101" s="17"/>
      <c r="H101" s="17"/>
      <c r="I101" s="17"/>
      <c r="J101" s="143"/>
      <c r="K101" s="20">
        <v>30656215.07</v>
      </c>
      <c r="L101" s="20">
        <v>31702698</v>
      </c>
      <c r="M101" s="20">
        <f>+M103+M105+M110+M113</f>
        <v>24172802.07</v>
      </c>
      <c r="N101" s="21"/>
    </row>
    <row r="102" spans="2:14" ht="12" customHeight="1" x14ac:dyDescent="0.4">
      <c r="D102" s="47"/>
      <c r="E102" s="48"/>
      <c r="F102" s="48"/>
      <c r="G102" s="48"/>
      <c r="H102" s="48"/>
      <c r="I102" s="49"/>
      <c r="J102" s="50"/>
      <c r="K102" s="144"/>
      <c r="L102" s="144"/>
      <c r="M102" s="144"/>
      <c r="N102" s="52"/>
    </row>
    <row r="103" spans="2:14" ht="12" customHeight="1" x14ac:dyDescent="0.4">
      <c r="B103" s="1" t="s">
        <v>297</v>
      </c>
      <c r="D103" s="22"/>
      <c r="E103" s="3" t="s">
        <v>142</v>
      </c>
      <c r="I103" s="23"/>
      <c r="J103" s="28">
        <v>16</v>
      </c>
      <c r="K103" s="111">
        <v>7204.07</v>
      </c>
      <c r="L103" s="111">
        <v>7204</v>
      </c>
      <c r="M103" s="111">
        <v>7204.07</v>
      </c>
      <c r="N103" s="21"/>
    </row>
    <row r="104" spans="2:14" ht="12" customHeight="1" x14ac:dyDescent="0.4">
      <c r="D104" s="22"/>
      <c r="E104" s="3"/>
      <c r="I104" s="23"/>
      <c r="J104" s="24"/>
      <c r="K104" s="53"/>
      <c r="L104" s="53"/>
      <c r="M104" s="53"/>
      <c r="N104" s="52"/>
    </row>
    <row r="105" spans="2:14" ht="12" customHeight="1" x14ac:dyDescent="0.4">
      <c r="B105" s="1" t="s">
        <v>298</v>
      </c>
      <c r="D105" s="22"/>
      <c r="E105" s="3" t="s">
        <v>145</v>
      </c>
      <c r="I105" s="23"/>
      <c r="J105" s="28">
        <v>11</v>
      </c>
      <c r="K105" s="111">
        <v>9359522</v>
      </c>
      <c r="L105" s="111">
        <v>8614041</v>
      </c>
      <c r="M105" s="111">
        <f>+SUM(M106:M108)</f>
        <v>4690743</v>
      </c>
      <c r="N105" s="21"/>
    </row>
    <row r="106" spans="2:14" ht="12" customHeight="1" x14ac:dyDescent="0.4">
      <c r="B106" s="1" t="s">
        <v>146</v>
      </c>
      <c r="D106" s="22"/>
      <c r="E106" s="31" t="s">
        <v>8</v>
      </c>
      <c r="F106" s="1" t="s">
        <v>131</v>
      </c>
      <c r="I106" s="23"/>
      <c r="J106" s="24"/>
      <c r="K106" s="53">
        <v>7688175</v>
      </c>
      <c r="L106" s="53">
        <v>6704564</v>
      </c>
      <c r="M106" s="53">
        <v>3496502</v>
      </c>
      <c r="N106" s="52"/>
    </row>
    <row r="107" spans="2:14" ht="12" customHeight="1" x14ac:dyDescent="0.4">
      <c r="B107" s="1" t="s">
        <v>147</v>
      </c>
      <c r="D107" s="22"/>
      <c r="E107" s="31" t="s">
        <v>10</v>
      </c>
      <c r="F107" s="1" t="s">
        <v>133</v>
      </c>
      <c r="I107" s="23"/>
      <c r="J107" s="24"/>
      <c r="K107" s="53">
        <v>762522</v>
      </c>
      <c r="L107" s="53">
        <v>762522</v>
      </c>
      <c r="M107" s="53">
        <v>516658</v>
      </c>
      <c r="N107" s="52"/>
    </row>
    <row r="108" spans="2:14" ht="12" customHeight="1" x14ac:dyDescent="0.4">
      <c r="B108" s="1" t="s">
        <v>148</v>
      </c>
      <c r="D108" s="22"/>
      <c r="E108" s="31" t="s">
        <v>13</v>
      </c>
      <c r="F108" s="1" t="s">
        <v>135</v>
      </c>
      <c r="I108" s="23"/>
      <c r="J108" s="24"/>
      <c r="K108" s="53">
        <v>908825</v>
      </c>
      <c r="L108" s="53">
        <v>1146954</v>
      </c>
      <c r="M108" s="53">
        <v>677583</v>
      </c>
      <c r="N108" s="52"/>
    </row>
    <row r="109" spans="2:14" ht="12" customHeight="1" x14ac:dyDescent="0.4">
      <c r="D109" s="22"/>
      <c r="E109" s="68"/>
      <c r="I109" s="23"/>
      <c r="J109" s="24"/>
      <c r="K109" s="53"/>
      <c r="L109" s="53"/>
      <c r="M109" s="53"/>
      <c r="N109" s="52"/>
    </row>
    <row r="110" spans="2:14" ht="12" customHeight="1" x14ac:dyDescent="0.4">
      <c r="B110" s="1" t="s">
        <v>149</v>
      </c>
      <c r="D110" s="22"/>
      <c r="E110" s="44" t="s">
        <v>150</v>
      </c>
      <c r="F110" s="72"/>
      <c r="I110" s="23"/>
      <c r="J110" s="28">
        <v>11</v>
      </c>
      <c r="K110" s="111">
        <v>3211194</v>
      </c>
      <c r="L110" s="111">
        <v>2944461</v>
      </c>
      <c r="M110" s="111">
        <v>2528826</v>
      </c>
      <c r="N110" s="21"/>
    </row>
    <row r="111" spans="2:14" x14ac:dyDescent="0.4">
      <c r="B111" s="1" t="s">
        <v>132</v>
      </c>
      <c r="D111" s="22"/>
      <c r="E111" s="31" t="s">
        <v>8</v>
      </c>
      <c r="F111" s="72" t="s">
        <v>295</v>
      </c>
      <c r="I111" s="23"/>
      <c r="J111" s="24"/>
      <c r="K111" s="53">
        <v>3211194</v>
      </c>
      <c r="L111" s="53">
        <v>2944461</v>
      </c>
      <c r="M111" s="53">
        <f>+M110</f>
        <v>2528826</v>
      </c>
      <c r="N111" s="52"/>
    </row>
    <row r="112" spans="2:14" ht="12" customHeight="1" x14ac:dyDescent="0.4">
      <c r="D112" s="22"/>
      <c r="E112" s="68"/>
      <c r="F112" s="72"/>
      <c r="I112" s="23"/>
      <c r="J112" s="24"/>
      <c r="K112" s="53"/>
      <c r="L112" s="53"/>
      <c r="M112" s="53"/>
      <c r="N112" s="52"/>
    </row>
    <row r="113" spans="2:14" ht="12" customHeight="1" x14ac:dyDescent="0.4">
      <c r="B113" s="1" t="s">
        <v>299</v>
      </c>
      <c r="D113" s="22"/>
      <c r="E113" s="44" t="s">
        <v>151</v>
      </c>
      <c r="F113" s="3"/>
      <c r="I113" s="23"/>
      <c r="J113" s="28">
        <v>11</v>
      </c>
      <c r="K113" s="111">
        <v>18078295</v>
      </c>
      <c r="L113" s="111">
        <v>20136992</v>
      </c>
      <c r="M113" s="111">
        <f>+SUM(M114:M119)</f>
        <v>16946029</v>
      </c>
      <c r="N113" s="21"/>
    </row>
    <row r="114" spans="2:14" ht="12" customHeight="1" x14ac:dyDescent="0.4">
      <c r="B114" s="1" t="s">
        <v>300</v>
      </c>
      <c r="D114" s="22"/>
      <c r="E114" s="31" t="s">
        <v>6</v>
      </c>
      <c r="F114" s="72" t="s">
        <v>152</v>
      </c>
      <c r="I114" s="23"/>
      <c r="J114" s="24"/>
      <c r="K114" s="53">
        <v>16887550</v>
      </c>
      <c r="L114" s="53">
        <v>19305471</v>
      </c>
      <c r="M114" s="53">
        <v>16169507</v>
      </c>
      <c r="N114" s="52"/>
    </row>
    <row r="115" spans="2:14" ht="12" customHeight="1" x14ac:dyDescent="0.4">
      <c r="B115" s="1" t="s">
        <v>153</v>
      </c>
      <c r="D115" s="22"/>
      <c r="E115" s="31" t="s">
        <v>8</v>
      </c>
      <c r="F115" s="72" t="s">
        <v>301</v>
      </c>
      <c r="I115" s="23"/>
      <c r="J115" s="24"/>
      <c r="K115" s="53">
        <v>0</v>
      </c>
      <c r="L115" s="53">
        <v>0</v>
      </c>
      <c r="M115" s="53"/>
      <c r="N115" s="52"/>
    </row>
    <row r="116" spans="2:14" ht="12" customHeight="1" x14ac:dyDescent="0.4">
      <c r="D116" s="22"/>
      <c r="E116" s="31" t="s">
        <v>10</v>
      </c>
      <c r="F116" s="72" t="s">
        <v>302</v>
      </c>
      <c r="I116" s="23"/>
      <c r="J116" s="24"/>
      <c r="K116" s="53">
        <v>494</v>
      </c>
      <c r="L116" s="53">
        <v>494</v>
      </c>
      <c r="M116" s="53"/>
      <c r="N116" s="52"/>
    </row>
    <row r="117" spans="2:14" ht="12" customHeight="1" x14ac:dyDescent="0.4">
      <c r="B117" s="1" t="s">
        <v>155</v>
      </c>
      <c r="D117" s="22"/>
      <c r="E117" s="31" t="s">
        <v>13</v>
      </c>
      <c r="F117" s="72" t="s">
        <v>303</v>
      </c>
      <c r="I117" s="23"/>
      <c r="J117" s="24"/>
      <c r="K117" s="53">
        <v>1190251</v>
      </c>
      <c r="L117" s="53">
        <v>831027</v>
      </c>
      <c r="M117" s="53">
        <v>776522</v>
      </c>
      <c r="N117" s="52"/>
    </row>
    <row r="118" spans="2:14" ht="12" customHeight="1" x14ac:dyDescent="0.4">
      <c r="B118" s="1" t="s">
        <v>157</v>
      </c>
      <c r="D118" s="22"/>
      <c r="E118" s="31" t="s">
        <v>13</v>
      </c>
      <c r="F118" s="72" t="s">
        <v>304</v>
      </c>
      <c r="I118" s="23"/>
      <c r="J118" s="24"/>
      <c r="K118" s="53"/>
      <c r="L118" s="53"/>
      <c r="M118" s="53"/>
      <c r="N118" s="52"/>
    </row>
    <row r="119" spans="2:14" ht="12" customHeight="1" x14ac:dyDescent="0.4">
      <c r="B119" s="1" t="s">
        <v>160</v>
      </c>
      <c r="D119" s="27"/>
      <c r="E119" s="31" t="s">
        <v>18</v>
      </c>
      <c r="F119" s="72" t="s">
        <v>305</v>
      </c>
      <c r="I119" s="23"/>
      <c r="J119" s="24"/>
      <c r="K119" s="53"/>
      <c r="L119" s="53"/>
      <c r="M119" s="53"/>
      <c r="N119" s="52"/>
    </row>
    <row r="120" spans="2:14" ht="12" customHeight="1" x14ac:dyDescent="0.4">
      <c r="D120" s="149"/>
      <c r="E120" s="81"/>
      <c r="F120" s="82"/>
      <c r="G120" s="54"/>
      <c r="H120" s="54"/>
      <c r="I120" s="55"/>
      <c r="J120" s="79"/>
      <c r="K120" s="83"/>
      <c r="L120" s="83"/>
      <c r="M120" s="83"/>
      <c r="N120" s="21"/>
    </row>
    <row r="121" spans="2:14" ht="12" customHeight="1" thickBot="1" x14ac:dyDescent="0.45">
      <c r="K121" s="52"/>
      <c r="L121" s="52"/>
      <c r="M121" s="52"/>
      <c r="N121" s="52"/>
    </row>
    <row r="122" spans="2:14" ht="13.5" thickBot="1" x14ac:dyDescent="0.45">
      <c r="D122" s="163" t="s">
        <v>164</v>
      </c>
      <c r="E122" s="164"/>
      <c r="F122" s="164"/>
      <c r="G122" s="164"/>
      <c r="H122" s="164"/>
      <c r="I122" s="164"/>
      <c r="J122" s="165"/>
      <c r="K122" s="57">
        <v>77010313.769999996</v>
      </c>
      <c r="L122" s="57">
        <v>78587647.229999989</v>
      </c>
      <c r="M122" s="57">
        <f>+M101+M87+M63</f>
        <v>63442552.319999993</v>
      </c>
      <c r="N122" s="21"/>
    </row>
    <row r="123" spans="2:14" x14ac:dyDescent="0.4">
      <c r="J123" s="45"/>
      <c r="K123" s="45"/>
      <c r="L123" s="45"/>
      <c r="M123" s="45"/>
      <c r="N123" s="45"/>
    </row>
    <row r="124" spans="2:14" x14ac:dyDescent="0.4">
      <c r="J124" s="45"/>
      <c r="K124" s="45"/>
      <c r="L124" s="45"/>
      <c r="M124" s="45"/>
      <c r="N124" s="45"/>
    </row>
    <row r="125" spans="2:14" x14ac:dyDescent="0.4">
      <c r="J125" s="45"/>
      <c r="K125" s="45"/>
      <c r="L125" s="45"/>
      <c r="M125" s="45"/>
      <c r="N125" s="45"/>
    </row>
    <row r="126" spans="2:14" x14ac:dyDescent="0.4">
      <c r="J126" s="45"/>
      <c r="K126" s="84"/>
      <c r="L126" s="84"/>
      <c r="M126" s="45"/>
      <c r="N126" s="45"/>
    </row>
    <row r="127" spans="2:14" x14ac:dyDescent="0.4">
      <c r="K127" s="84"/>
      <c r="L127" s="84"/>
    </row>
    <row r="128" spans="2:14" x14ac:dyDescent="0.4">
      <c r="L128" s="84"/>
    </row>
  </sheetData>
  <mergeCells count="2">
    <mergeCell ref="D55:J55"/>
    <mergeCell ref="D122:J122"/>
  </mergeCells>
  <pageMargins left="0.75" right="0.75" top="1" bottom="1" header="0" footer="0"/>
  <pageSetup paperSize="9" scale="48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B4F78-7CCC-4A03-AACA-04EDEF65BBEB}">
  <sheetPr>
    <pageSetUpPr fitToPage="1"/>
  </sheetPr>
  <dimension ref="B2:U95"/>
  <sheetViews>
    <sheetView showGridLines="0" topLeftCell="A24" zoomScaleNormal="100" zoomScaleSheetLayoutView="100" workbookViewId="0">
      <selection activeCell="V33" sqref="V33"/>
    </sheetView>
  </sheetViews>
  <sheetFormatPr baseColWidth="10" defaultColWidth="11.46484375" defaultRowHeight="13.15" x14ac:dyDescent="0.4"/>
  <cols>
    <col min="1" max="1" width="3.46484375" style="43" customWidth="1"/>
    <col min="2" max="2" width="7.53125" style="43" hidden="1" customWidth="1"/>
    <col min="3" max="3" width="3.46484375" style="43" customWidth="1"/>
    <col min="4" max="4" width="1.796875" style="43" customWidth="1"/>
    <col min="5" max="5" width="4" style="43" customWidth="1"/>
    <col min="6" max="6" width="14.53125" style="43" customWidth="1"/>
    <col min="7" max="7" width="14.796875" style="43" customWidth="1"/>
    <col min="8" max="8" width="9" style="43" customWidth="1"/>
    <col min="9" max="9" width="18" style="43" customWidth="1"/>
    <col min="10" max="10" width="1.53125" style="45" hidden="1" customWidth="1"/>
    <col min="11" max="11" width="12.796875" style="43" customWidth="1"/>
    <col min="12" max="12" width="5.19921875" style="45" hidden="1" customWidth="1"/>
    <col min="13" max="14" width="15.19921875" style="43" customWidth="1"/>
    <col min="15" max="15" width="5.19921875" style="45" hidden="1" customWidth="1"/>
    <col min="16" max="16" width="4.53125" style="43" hidden="1" customWidth="1"/>
    <col min="17" max="18" width="4.796875" style="43" customWidth="1"/>
    <col min="19" max="16384" width="11.46484375" style="43"/>
  </cols>
  <sheetData>
    <row r="2" spans="2:19" x14ac:dyDescent="0.4">
      <c r="D2" s="88" t="str">
        <f>+[3]BCE!D2</f>
        <v>Griño Ecologic, S.A.</v>
      </c>
    </row>
    <row r="3" spans="2:19" x14ac:dyDescent="0.4">
      <c r="D3" s="1" t="s">
        <v>306</v>
      </c>
    </row>
    <row r="4" spans="2:19" s="1" customFormat="1" x14ac:dyDescent="0.4">
      <c r="J4" s="2"/>
      <c r="K4" s="7"/>
      <c r="L4" s="2"/>
      <c r="M4" s="7"/>
      <c r="N4" s="7"/>
      <c r="O4" s="2"/>
      <c r="P4" s="2"/>
    </row>
    <row r="5" spans="2:19" s="5" customFormat="1" ht="18" x14ac:dyDescent="0.55000000000000004">
      <c r="D5" s="5" t="s">
        <v>307</v>
      </c>
      <c r="J5" s="6"/>
      <c r="K5" s="6"/>
      <c r="L5" s="6"/>
      <c r="M5" s="6"/>
      <c r="N5" s="6"/>
      <c r="O5" s="6"/>
      <c r="P5" s="6"/>
    </row>
    <row r="6" spans="2:19" x14ac:dyDescent="0.4">
      <c r="D6" s="92"/>
      <c r="E6" s="93"/>
      <c r="F6" s="93"/>
      <c r="G6" s="93"/>
      <c r="H6" s="93"/>
      <c r="I6" s="93"/>
      <c r="J6" s="94"/>
      <c r="K6" s="95" t="s">
        <v>3</v>
      </c>
      <c r="L6" s="94"/>
      <c r="M6" s="11">
        <v>45107</v>
      </c>
      <c r="N6" s="11">
        <v>44742</v>
      </c>
      <c r="O6" s="8"/>
      <c r="P6" s="96" t="s">
        <v>308</v>
      </c>
    </row>
    <row r="7" spans="2:19" x14ac:dyDescent="0.4">
      <c r="F7" s="45"/>
      <c r="G7" s="45"/>
      <c r="H7" s="45"/>
      <c r="I7" s="45"/>
      <c r="J7" s="90"/>
      <c r="L7" s="90"/>
      <c r="O7" s="90"/>
      <c r="Q7" s="1"/>
      <c r="R7" s="1"/>
    </row>
    <row r="8" spans="2:19" x14ac:dyDescent="0.4">
      <c r="D8" s="97"/>
      <c r="E8" s="98"/>
      <c r="F8" s="99"/>
      <c r="G8" s="99"/>
      <c r="H8" s="99"/>
      <c r="I8" s="100"/>
      <c r="J8" s="90"/>
      <c r="K8" s="101"/>
      <c r="L8" s="90"/>
      <c r="M8" s="101"/>
      <c r="N8" s="101"/>
      <c r="O8" s="90"/>
      <c r="P8" s="101"/>
      <c r="Q8" s="1"/>
      <c r="R8" s="1"/>
    </row>
    <row r="9" spans="2:19" ht="14.25" x14ac:dyDescent="0.45">
      <c r="C9" s="102"/>
      <c r="D9" s="103"/>
      <c r="E9" s="104" t="s">
        <v>168</v>
      </c>
      <c r="F9" s="45"/>
      <c r="G9" s="45"/>
      <c r="H9" s="45"/>
      <c r="I9" s="105"/>
      <c r="J9" s="90"/>
      <c r="K9" s="106"/>
      <c r="L9" s="90"/>
      <c r="M9" s="106"/>
      <c r="N9" s="106"/>
      <c r="O9" s="90"/>
      <c r="P9" s="106"/>
      <c r="Q9" s="1"/>
      <c r="R9" s="1"/>
    </row>
    <row r="10" spans="2:19" x14ac:dyDescent="0.4">
      <c r="C10" s="102"/>
      <c r="D10" s="107"/>
      <c r="I10" s="108"/>
      <c r="J10" s="90"/>
      <c r="K10" s="106"/>
      <c r="L10" s="90"/>
      <c r="M10" s="106"/>
      <c r="N10" s="106"/>
      <c r="O10" s="90"/>
      <c r="P10" s="106"/>
      <c r="Q10" s="1"/>
      <c r="R10" s="1"/>
    </row>
    <row r="11" spans="2:19" x14ac:dyDescent="0.4">
      <c r="B11" s="43" t="s">
        <v>309</v>
      </c>
      <c r="C11" s="102"/>
      <c r="D11" s="109"/>
      <c r="E11" s="88" t="s">
        <v>169</v>
      </c>
      <c r="G11" s="88"/>
      <c r="I11" s="108"/>
      <c r="J11" s="90"/>
      <c r="K11" s="110">
        <v>15</v>
      </c>
      <c r="L11" s="90"/>
      <c r="M11" s="111">
        <v>34174432</v>
      </c>
      <c r="N11" s="111">
        <v>29416339</v>
      </c>
      <c r="O11" s="112"/>
      <c r="P11" s="111">
        <f>+SUM(P12:P13)</f>
        <v>47389799</v>
      </c>
      <c r="Q11" s="1"/>
      <c r="R11" s="1"/>
      <c r="S11" s="121"/>
    </row>
    <row r="12" spans="2:19" x14ac:dyDescent="0.4">
      <c r="B12" s="43" t="s">
        <v>171</v>
      </c>
      <c r="C12" s="102"/>
      <c r="D12" s="114"/>
      <c r="E12" s="115" t="s">
        <v>172</v>
      </c>
      <c r="F12" s="43" t="s">
        <v>173</v>
      </c>
      <c r="I12" s="108"/>
      <c r="J12" s="90"/>
      <c r="K12" s="117"/>
      <c r="L12" s="90"/>
      <c r="M12" s="53">
        <v>2090934</v>
      </c>
      <c r="N12" s="53">
        <v>0</v>
      </c>
      <c r="O12" s="112"/>
      <c r="P12" s="53">
        <v>139440</v>
      </c>
      <c r="Q12" s="1"/>
      <c r="R12" s="1"/>
    </row>
    <row r="13" spans="2:19" x14ac:dyDescent="0.4">
      <c r="B13" s="43" t="s">
        <v>174</v>
      </c>
      <c r="C13" s="102"/>
      <c r="D13" s="114"/>
      <c r="E13" s="115" t="s">
        <v>175</v>
      </c>
      <c r="F13" s="43" t="s">
        <v>176</v>
      </c>
      <c r="I13" s="108"/>
      <c r="J13" s="90"/>
      <c r="K13" s="117"/>
      <c r="L13" s="90"/>
      <c r="M13" s="53">
        <v>32083498</v>
      </c>
      <c r="N13" s="53">
        <v>29416339</v>
      </c>
      <c r="O13" s="112"/>
      <c r="P13" s="53">
        <v>47250359</v>
      </c>
      <c r="Q13" s="1"/>
      <c r="R13" s="1"/>
    </row>
    <row r="14" spans="2:19" x14ac:dyDescent="0.4">
      <c r="C14" s="102"/>
      <c r="D14" s="114"/>
      <c r="E14" s="115"/>
      <c r="I14" s="108"/>
      <c r="J14" s="90"/>
      <c r="K14" s="117"/>
      <c r="L14" s="90"/>
      <c r="M14" s="53"/>
      <c r="N14" s="53"/>
      <c r="O14" s="112"/>
      <c r="P14" s="53"/>
      <c r="Q14" s="1"/>
      <c r="R14" s="1"/>
    </row>
    <row r="15" spans="2:19" x14ac:dyDescent="0.4">
      <c r="C15" s="102"/>
      <c r="D15" s="114"/>
      <c r="E15" s="88" t="s">
        <v>310</v>
      </c>
      <c r="I15" s="108"/>
      <c r="J15" s="90"/>
      <c r="K15" s="117"/>
      <c r="L15" s="90"/>
      <c r="M15" s="111">
        <v>147872</v>
      </c>
      <c r="N15" s="53">
        <v>0</v>
      </c>
      <c r="O15" s="112"/>
      <c r="P15" s="53"/>
      <c r="Q15" s="1"/>
      <c r="R15" s="1"/>
    </row>
    <row r="16" spans="2:19" x14ac:dyDescent="0.4">
      <c r="C16" s="102"/>
      <c r="D16" s="114"/>
      <c r="E16" s="115"/>
      <c r="I16" s="108"/>
      <c r="J16" s="90"/>
      <c r="K16" s="117"/>
      <c r="L16" s="90"/>
      <c r="M16" s="53"/>
      <c r="N16" s="53"/>
      <c r="O16" s="112"/>
      <c r="P16" s="53"/>
      <c r="Q16" s="1"/>
      <c r="R16" s="1"/>
    </row>
    <row r="17" spans="2:21" x14ac:dyDescent="0.4">
      <c r="B17" s="43" t="s">
        <v>180</v>
      </c>
      <c r="C17" s="102"/>
      <c r="D17" s="109"/>
      <c r="E17" s="88" t="s">
        <v>181</v>
      </c>
      <c r="I17" s="108"/>
      <c r="J17" s="90"/>
      <c r="K17" s="117"/>
      <c r="L17" s="90"/>
      <c r="M17" s="111">
        <v>103863</v>
      </c>
      <c r="N17" s="111">
        <v>117532</v>
      </c>
      <c r="O17" s="112"/>
      <c r="P17" s="111">
        <v>289746</v>
      </c>
      <c r="Q17" s="1"/>
      <c r="R17" s="1"/>
    </row>
    <row r="18" spans="2:21" x14ac:dyDescent="0.4">
      <c r="C18" s="102"/>
      <c r="D18" s="114"/>
      <c r="E18" s="115"/>
      <c r="I18" s="108"/>
      <c r="J18" s="90"/>
      <c r="K18" s="117"/>
      <c r="L18" s="90"/>
      <c r="M18" s="53"/>
      <c r="N18" s="53"/>
      <c r="O18" s="112"/>
      <c r="P18" s="53"/>
      <c r="Q18" s="1"/>
      <c r="R18" s="1"/>
    </row>
    <row r="19" spans="2:21" x14ac:dyDescent="0.4">
      <c r="B19" s="43" t="s">
        <v>311</v>
      </c>
      <c r="C19" s="102"/>
      <c r="D19" s="109"/>
      <c r="E19" s="88" t="s">
        <v>182</v>
      </c>
      <c r="I19" s="108"/>
      <c r="J19" s="90"/>
      <c r="K19" s="110"/>
      <c r="L19" s="90"/>
      <c r="M19" s="111">
        <v>-16913200</v>
      </c>
      <c r="N19" s="111">
        <v>-14886660</v>
      </c>
      <c r="O19" s="112"/>
      <c r="P19" s="111">
        <f>+SUM(P20:P22)</f>
        <v>-24075205</v>
      </c>
      <c r="Q19" s="1"/>
      <c r="R19" s="1"/>
      <c r="S19" s="121"/>
      <c r="T19" s="121"/>
      <c r="U19" s="121"/>
    </row>
    <row r="20" spans="2:21" x14ac:dyDescent="0.4">
      <c r="B20" s="43" t="s">
        <v>183</v>
      </c>
      <c r="C20" s="102"/>
      <c r="D20" s="114"/>
      <c r="E20" s="115" t="s">
        <v>172</v>
      </c>
      <c r="F20" s="43" t="s">
        <v>184</v>
      </c>
      <c r="I20" s="108"/>
      <c r="J20" s="90"/>
      <c r="K20" s="110" t="s">
        <v>312</v>
      </c>
      <c r="L20" s="90"/>
      <c r="M20" s="53">
        <v>-27181</v>
      </c>
      <c r="N20" s="53">
        <v>-209645</v>
      </c>
      <c r="O20" s="112"/>
      <c r="P20" s="53">
        <v>-409485</v>
      </c>
      <c r="Q20" s="1"/>
      <c r="R20" s="1"/>
    </row>
    <row r="21" spans="2:21" x14ac:dyDescent="0.4">
      <c r="B21" s="43" t="s">
        <v>186</v>
      </c>
      <c r="C21" s="102"/>
      <c r="D21" s="114"/>
      <c r="E21" s="115" t="s">
        <v>175</v>
      </c>
      <c r="F21" s="43" t="s">
        <v>187</v>
      </c>
      <c r="I21" s="108"/>
      <c r="J21" s="90"/>
      <c r="K21" s="110" t="s">
        <v>313</v>
      </c>
      <c r="L21" s="90"/>
      <c r="M21" s="53">
        <v>-3977015</v>
      </c>
      <c r="N21" s="53">
        <v>-2970319</v>
      </c>
      <c r="O21" s="112"/>
      <c r="P21" s="53">
        <v>-3938815</v>
      </c>
      <c r="Q21" s="1"/>
      <c r="R21" s="1"/>
    </row>
    <row r="22" spans="2:21" x14ac:dyDescent="0.4">
      <c r="B22" s="43" t="s">
        <v>188</v>
      </c>
      <c r="C22" s="102"/>
      <c r="D22" s="114"/>
      <c r="E22" s="115" t="s">
        <v>177</v>
      </c>
      <c r="F22" s="43" t="s">
        <v>189</v>
      </c>
      <c r="I22" s="108"/>
      <c r="J22" s="90"/>
      <c r="K22" s="117"/>
      <c r="L22" s="90"/>
      <c r="M22" s="53">
        <v>-12909004</v>
      </c>
      <c r="N22" s="53">
        <v>-11706696</v>
      </c>
      <c r="O22" s="112"/>
      <c r="P22" s="53">
        <v>-19726905</v>
      </c>
      <c r="Q22" s="1"/>
      <c r="R22" s="1"/>
    </row>
    <row r="23" spans="2:21" x14ac:dyDescent="0.4">
      <c r="C23" s="102"/>
      <c r="D23" s="114"/>
      <c r="E23" s="115"/>
      <c r="I23" s="108"/>
      <c r="J23" s="90"/>
      <c r="K23" s="117"/>
      <c r="L23" s="90"/>
      <c r="M23" s="53"/>
      <c r="N23" s="53"/>
      <c r="O23" s="112"/>
      <c r="P23" s="53"/>
      <c r="Q23" s="1"/>
      <c r="R23" s="1"/>
    </row>
    <row r="24" spans="2:21" x14ac:dyDescent="0.4">
      <c r="B24" s="43" t="s">
        <v>314</v>
      </c>
      <c r="C24" s="102"/>
      <c r="D24" s="109"/>
      <c r="E24" s="88" t="s">
        <v>193</v>
      </c>
      <c r="I24" s="108"/>
      <c r="J24" s="90"/>
      <c r="K24" s="117"/>
      <c r="L24" s="90"/>
      <c r="M24" s="111">
        <v>276296</v>
      </c>
      <c r="N24" s="111">
        <v>0</v>
      </c>
      <c r="O24" s="112"/>
      <c r="P24" s="111">
        <f>+P25</f>
        <v>11073</v>
      </c>
      <c r="Q24" s="1"/>
      <c r="R24" s="1"/>
    </row>
    <row r="25" spans="2:21" x14ac:dyDescent="0.4">
      <c r="B25" s="43" t="s">
        <v>194</v>
      </c>
      <c r="C25" s="102"/>
      <c r="D25" s="114"/>
      <c r="E25" s="115" t="s">
        <v>172</v>
      </c>
      <c r="F25" s="43" t="s">
        <v>195</v>
      </c>
      <c r="I25" s="108"/>
      <c r="J25" s="90"/>
      <c r="K25" s="117"/>
      <c r="L25" s="90"/>
      <c r="M25" s="53">
        <v>13993</v>
      </c>
      <c r="N25" s="53">
        <v>0</v>
      </c>
      <c r="O25" s="112"/>
      <c r="P25" s="53">
        <v>11073</v>
      </c>
      <c r="Q25" s="1"/>
      <c r="R25" s="1"/>
    </row>
    <row r="26" spans="2:21" x14ac:dyDescent="0.4">
      <c r="C26" s="102"/>
      <c r="D26" s="114"/>
      <c r="E26" s="115" t="s">
        <v>175</v>
      </c>
      <c r="F26" s="43" t="s">
        <v>315</v>
      </c>
      <c r="I26" s="108"/>
      <c r="J26" s="90"/>
      <c r="K26" s="117"/>
      <c r="L26" s="90"/>
      <c r="M26" s="53">
        <v>262303</v>
      </c>
      <c r="N26" s="53">
        <v>0</v>
      </c>
      <c r="O26" s="112"/>
      <c r="P26" s="53"/>
      <c r="Q26" s="1"/>
      <c r="R26" s="1"/>
    </row>
    <row r="27" spans="2:21" x14ac:dyDescent="0.4">
      <c r="C27" s="102"/>
      <c r="D27" s="114"/>
      <c r="E27" s="115"/>
      <c r="I27" s="108"/>
      <c r="J27" s="90"/>
      <c r="K27" s="117"/>
      <c r="L27" s="90"/>
      <c r="M27" s="53"/>
      <c r="N27" s="53"/>
      <c r="O27" s="112"/>
      <c r="P27" s="53"/>
      <c r="Q27" s="1"/>
      <c r="R27" s="1"/>
    </row>
    <row r="28" spans="2:21" x14ac:dyDescent="0.4">
      <c r="B28" s="43" t="s">
        <v>316</v>
      </c>
      <c r="C28" s="102"/>
      <c r="D28" s="109"/>
      <c r="E28" s="88" t="s">
        <v>197</v>
      </c>
      <c r="I28" s="108"/>
      <c r="J28" s="90"/>
      <c r="K28" s="110"/>
      <c r="L28" s="90"/>
      <c r="M28" s="111">
        <v>-7238907</v>
      </c>
      <c r="N28" s="111">
        <v>-5619657</v>
      </c>
      <c r="O28" s="112"/>
      <c r="P28" s="111">
        <f>+SUM(P29:P30)</f>
        <v>-9185948.4100000001</v>
      </c>
      <c r="Q28" s="1"/>
      <c r="R28" s="1"/>
    </row>
    <row r="29" spans="2:21" x14ac:dyDescent="0.4">
      <c r="B29" s="43" t="s">
        <v>198</v>
      </c>
      <c r="C29" s="102"/>
      <c r="D29" s="114"/>
      <c r="E29" s="115" t="s">
        <v>172</v>
      </c>
      <c r="F29" s="43" t="s">
        <v>199</v>
      </c>
      <c r="I29" s="108"/>
      <c r="J29" s="90"/>
      <c r="K29" s="117"/>
      <c r="L29" s="90"/>
      <c r="M29" s="53">
        <v>-5566260</v>
      </c>
      <c r="N29" s="53">
        <v>-4293767</v>
      </c>
      <c r="O29" s="112"/>
      <c r="P29" s="53">
        <v>-6932014</v>
      </c>
      <c r="Q29" s="1"/>
      <c r="R29" s="1"/>
    </row>
    <row r="30" spans="2:21" x14ac:dyDescent="0.4">
      <c r="B30" s="43" t="s">
        <v>200</v>
      </c>
      <c r="C30" s="102"/>
      <c r="D30" s="114"/>
      <c r="E30" s="115" t="s">
        <v>175</v>
      </c>
      <c r="F30" s="43" t="s">
        <v>201</v>
      </c>
      <c r="I30" s="108"/>
      <c r="J30" s="90"/>
      <c r="K30" s="110" t="s">
        <v>317</v>
      </c>
      <c r="L30" s="90"/>
      <c r="M30" s="53">
        <v>-1672647</v>
      </c>
      <c r="N30" s="53">
        <v>-1325890</v>
      </c>
      <c r="O30" s="112"/>
      <c r="P30" s="53">
        <v>-2253934.41</v>
      </c>
      <c r="Q30" s="1"/>
      <c r="R30" s="1"/>
    </row>
    <row r="31" spans="2:21" x14ac:dyDescent="0.4">
      <c r="C31" s="102"/>
      <c r="D31" s="114"/>
      <c r="E31" s="115"/>
      <c r="I31" s="108"/>
      <c r="J31" s="90"/>
      <c r="K31" s="117"/>
      <c r="L31" s="90"/>
      <c r="M31" s="53"/>
      <c r="N31" s="53"/>
      <c r="O31" s="112"/>
      <c r="P31" s="53"/>
      <c r="Q31" s="1"/>
      <c r="R31" s="1"/>
    </row>
    <row r="32" spans="2:21" x14ac:dyDescent="0.4">
      <c r="B32" s="43" t="s">
        <v>318</v>
      </c>
      <c r="C32" s="102"/>
      <c r="D32" s="109"/>
      <c r="E32" s="120" t="s">
        <v>204</v>
      </c>
      <c r="I32" s="108"/>
      <c r="J32" s="90"/>
      <c r="K32" s="117"/>
      <c r="L32" s="90"/>
      <c r="M32" s="111">
        <v>-5637465</v>
      </c>
      <c r="N32" s="111">
        <v>-4544602</v>
      </c>
      <c r="O32" s="112"/>
      <c r="P32" s="111">
        <f>+SUM(P33:P34)</f>
        <v>-8335482</v>
      </c>
      <c r="Q32" s="1"/>
      <c r="R32" s="1"/>
    </row>
    <row r="33" spans="2:19" x14ac:dyDescent="0.4">
      <c r="B33" s="43" t="s">
        <v>205</v>
      </c>
      <c r="C33" s="102"/>
      <c r="D33" s="114"/>
      <c r="E33" s="115" t="s">
        <v>172</v>
      </c>
      <c r="F33" s="43" t="s">
        <v>209</v>
      </c>
      <c r="I33" s="108"/>
      <c r="J33" s="90"/>
      <c r="K33" s="117"/>
      <c r="L33" s="90"/>
      <c r="M33" s="53">
        <v>-56659</v>
      </c>
      <c r="N33" s="53">
        <v>0</v>
      </c>
      <c r="O33" s="112"/>
      <c r="P33" s="53">
        <v>-121665</v>
      </c>
      <c r="Q33" s="1"/>
      <c r="R33" s="1"/>
    </row>
    <row r="34" spans="2:19" x14ac:dyDescent="0.4">
      <c r="B34" s="43" t="s">
        <v>207</v>
      </c>
      <c r="C34" s="102"/>
      <c r="D34" s="114"/>
      <c r="E34" s="115" t="s">
        <v>175</v>
      </c>
      <c r="F34" s="43" t="s">
        <v>319</v>
      </c>
      <c r="I34" s="108"/>
      <c r="J34" s="90"/>
      <c r="K34" s="117"/>
      <c r="L34" s="90"/>
      <c r="M34" s="53">
        <v>-5580806</v>
      </c>
      <c r="N34" s="53">
        <v>-4544602</v>
      </c>
      <c r="O34" s="112"/>
      <c r="P34" s="53">
        <v>-8213817</v>
      </c>
      <c r="Q34" s="1"/>
      <c r="R34" s="1"/>
    </row>
    <row r="35" spans="2:19" x14ac:dyDescent="0.4">
      <c r="C35" s="102"/>
      <c r="D35" s="114"/>
      <c r="E35" s="115"/>
      <c r="I35" s="108"/>
      <c r="J35" s="90"/>
      <c r="K35" s="117"/>
      <c r="L35" s="90"/>
      <c r="M35" s="53"/>
      <c r="N35" s="53"/>
      <c r="O35" s="112"/>
      <c r="P35" s="53"/>
      <c r="Q35" s="1"/>
      <c r="R35" s="1"/>
    </row>
    <row r="36" spans="2:19" x14ac:dyDescent="0.4">
      <c r="B36" s="43" t="s">
        <v>320</v>
      </c>
      <c r="C36" s="102"/>
      <c r="D36" s="109"/>
      <c r="E36" s="88" t="s">
        <v>213</v>
      </c>
      <c r="I36" s="108"/>
      <c r="J36" s="90"/>
      <c r="K36" s="118" t="s">
        <v>321</v>
      </c>
      <c r="L36" s="90"/>
      <c r="M36" s="111">
        <v>-2395064</v>
      </c>
      <c r="N36" s="111">
        <v>-2216758</v>
      </c>
      <c r="O36" s="112"/>
      <c r="P36" s="111">
        <v>-3783469</v>
      </c>
      <c r="Q36" s="1"/>
      <c r="R36" s="1"/>
    </row>
    <row r="37" spans="2:19" x14ac:dyDescent="0.4">
      <c r="C37" s="102"/>
      <c r="D37" s="114"/>
      <c r="E37" s="115"/>
      <c r="I37" s="108"/>
      <c r="J37" s="90"/>
      <c r="K37" s="117"/>
      <c r="L37" s="90"/>
      <c r="M37" s="53"/>
      <c r="N37" s="53"/>
      <c r="O37" s="112"/>
      <c r="P37" s="53"/>
      <c r="Q37" s="1"/>
      <c r="R37" s="1"/>
    </row>
    <row r="38" spans="2:19" x14ac:dyDescent="0.4">
      <c r="B38" s="43" t="s">
        <v>217</v>
      </c>
      <c r="C38" s="102"/>
      <c r="D38" s="109"/>
      <c r="E38" s="88" t="s">
        <v>218</v>
      </c>
      <c r="I38" s="108"/>
      <c r="J38" s="90"/>
      <c r="K38" s="110">
        <v>18</v>
      </c>
      <c r="L38" s="90"/>
      <c r="M38" s="111">
        <v>3018</v>
      </c>
      <c r="N38" s="111">
        <v>133085</v>
      </c>
      <c r="O38" s="112"/>
      <c r="P38" s="111">
        <v>276941</v>
      </c>
      <c r="Q38" s="1"/>
      <c r="R38" s="1"/>
    </row>
    <row r="39" spans="2:19" x14ac:dyDescent="0.4">
      <c r="C39" s="102"/>
      <c r="D39" s="114"/>
      <c r="E39" s="115"/>
      <c r="I39" s="108"/>
      <c r="J39" s="90"/>
      <c r="K39" s="117"/>
      <c r="L39" s="90"/>
      <c r="M39" s="53"/>
      <c r="N39" s="53"/>
      <c r="O39" s="112"/>
      <c r="P39" s="53"/>
      <c r="Q39" s="1"/>
      <c r="R39" s="1"/>
    </row>
    <row r="40" spans="2:19" x14ac:dyDescent="0.4">
      <c r="B40" s="43" t="s">
        <v>322</v>
      </c>
      <c r="C40" s="102"/>
      <c r="D40" s="109"/>
      <c r="E40" s="88" t="s">
        <v>220</v>
      </c>
      <c r="I40" s="108"/>
      <c r="J40" s="90"/>
      <c r="K40" s="117"/>
      <c r="L40" s="90"/>
      <c r="M40" s="111">
        <v>0</v>
      </c>
      <c r="N40" s="111">
        <v>-743000</v>
      </c>
      <c r="O40" s="112"/>
      <c r="P40" s="111">
        <f>+SUM(P41:P42)</f>
        <v>-1243485</v>
      </c>
      <c r="Q40" s="1"/>
      <c r="R40" s="1"/>
    </row>
    <row r="41" spans="2:19" x14ac:dyDescent="0.4">
      <c r="B41" s="43" t="s">
        <v>221</v>
      </c>
      <c r="C41" s="102"/>
      <c r="D41" s="114"/>
      <c r="E41" s="115" t="s">
        <v>172</v>
      </c>
      <c r="F41" s="43" t="s">
        <v>222</v>
      </c>
      <c r="I41" s="108"/>
      <c r="J41" s="90"/>
      <c r="K41" s="110"/>
      <c r="L41" s="90"/>
      <c r="M41" s="53">
        <v>0</v>
      </c>
      <c r="N41" s="53">
        <v>-750000</v>
      </c>
      <c r="O41" s="112"/>
      <c r="P41" s="53">
        <v>-1250245</v>
      </c>
      <c r="Q41" s="1"/>
      <c r="R41" s="1"/>
    </row>
    <row r="42" spans="2:19" x14ac:dyDescent="0.4">
      <c r="B42" s="43" t="s">
        <v>224</v>
      </c>
      <c r="C42" s="102"/>
      <c r="D42" s="114"/>
      <c r="E42" s="115" t="s">
        <v>175</v>
      </c>
      <c r="F42" s="43" t="s">
        <v>225</v>
      </c>
      <c r="I42" s="108"/>
      <c r="J42" s="90"/>
      <c r="K42" s="110" t="s">
        <v>323</v>
      </c>
      <c r="L42" s="90"/>
      <c r="M42" s="53">
        <v>0</v>
      </c>
      <c r="N42" s="53">
        <v>7000</v>
      </c>
      <c r="O42" s="112"/>
      <c r="P42" s="53">
        <v>6760</v>
      </c>
      <c r="Q42" s="1"/>
      <c r="R42" s="1"/>
    </row>
    <row r="43" spans="2:19" x14ac:dyDescent="0.4">
      <c r="C43" s="102"/>
      <c r="D43" s="114"/>
      <c r="E43" s="115"/>
      <c r="I43" s="108"/>
      <c r="J43" s="90"/>
      <c r="K43" s="117"/>
      <c r="L43" s="90"/>
      <c r="M43" s="53"/>
      <c r="N43" s="53"/>
      <c r="O43" s="112"/>
      <c r="P43" s="53"/>
      <c r="Q43" s="1"/>
      <c r="R43" s="1"/>
    </row>
    <row r="44" spans="2:19" x14ac:dyDescent="0.4">
      <c r="B44" s="43" t="s">
        <v>227</v>
      </c>
      <c r="C44" s="102"/>
      <c r="D44" s="109"/>
      <c r="E44" s="88" t="s">
        <v>324</v>
      </c>
      <c r="I44" s="108"/>
      <c r="J44" s="90"/>
      <c r="K44" s="110" t="s">
        <v>325</v>
      </c>
      <c r="L44" s="90"/>
      <c r="M44" s="111">
        <v>31118</v>
      </c>
      <c r="N44" s="111">
        <v>16518</v>
      </c>
      <c r="O44" s="112"/>
      <c r="P44" s="111">
        <v>-176559</v>
      </c>
      <c r="Q44" s="1"/>
      <c r="R44" s="1"/>
    </row>
    <row r="45" spans="2:19" ht="7.5" customHeight="1" x14ac:dyDescent="0.4">
      <c r="C45" s="102"/>
      <c r="D45" s="107"/>
      <c r="F45" s="122"/>
      <c r="I45" s="108"/>
      <c r="J45" s="90"/>
      <c r="K45" s="117"/>
      <c r="L45" s="90"/>
      <c r="M45" s="32"/>
      <c r="N45" s="32"/>
      <c r="O45" s="112"/>
      <c r="P45" s="32"/>
      <c r="Q45" s="1"/>
      <c r="R45" s="1"/>
    </row>
    <row r="46" spans="2:19" ht="13.9" x14ac:dyDescent="0.45">
      <c r="B46" s="43" t="s">
        <v>326</v>
      </c>
      <c r="C46" s="102"/>
      <c r="D46" s="123"/>
      <c r="E46" s="124" t="s">
        <v>230</v>
      </c>
      <c r="F46" s="124" t="s">
        <v>231</v>
      </c>
      <c r="G46" s="125"/>
      <c r="H46" s="125"/>
      <c r="I46" s="126"/>
      <c r="J46" s="127"/>
      <c r="K46" s="128"/>
      <c r="L46" s="127"/>
      <c r="M46" s="20">
        <v>2551963</v>
      </c>
      <c r="N46" s="20">
        <v>1672797</v>
      </c>
      <c r="O46" s="150"/>
      <c r="P46" s="20">
        <f>+P11+P17+P19+P24+P28+P32+P36+P38+P40+P44</f>
        <v>1167410.5899999999</v>
      </c>
      <c r="Q46" s="1"/>
      <c r="R46" s="1"/>
      <c r="S46" s="121"/>
    </row>
    <row r="47" spans="2:19" ht="7.5" customHeight="1" x14ac:dyDescent="0.4">
      <c r="C47" s="102"/>
      <c r="D47" s="107"/>
      <c r="F47" s="122"/>
      <c r="I47" s="108"/>
      <c r="J47" s="90"/>
      <c r="K47" s="106"/>
      <c r="L47" s="90"/>
      <c r="M47" s="32"/>
      <c r="N47" s="32"/>
      <c r="O47" s="112"/>
      <c r="P47" s="32"/>
      <c r="Q47" s="1"/>
      <c r="R47" s="1"/>
    </row>
    <row r="48" spans="2:19" ht="7.5" customHeight="1" x14ac:dyDescent="0.4">
      <c r="C48" s="102"/>
      <c r="D48" s="107"/>
      <c r="F48" s="122"/>
      <c r="I48" s="108"/>
      <c r="J48" s="90"/>
      <c r="K48" s="106"/>
      <c r="L48" s="90"/>
      <c r="M48" s="151"/>
      <c r="N48" s="151"/>
      <c r="O48" s="112"/>
      <c r="P48" s="32"/>
      <c r="Q48" s="1"/>
      <c r="R48" s="1"/>
    </row>
    <row r="49" spans="2:18" x14ac:dyDescent="0.4">
      <c r="B49" s="43" t="s">
        <v>327</v>
      </c>
      <c r="C49" s="102"/>
      <c r="D49" s="109"/>
      <c r="E49" s="88" t="s">
        <v>328</v>
      </c>
      <c r="I49" s="108"/>
      <c r="J49" s="90"/>
      <c r="K49" s="110">
        <v>11</v>
      </c>
      <c r="L49" s="90"/>
      <c r="M49" s="111">
        <v>324898</v>
      </c>
      <c r="N49" s="111">
        <v>311379</v>
      </c>
      <c r="O49" s="112"/>
      <c r="P49" s="111">
        <f>+P50</f>
        <v>316674</v>
      </c>
      <c r="Q49" s="1"/>
      <c r="R49" s="1"/>
    </row>
    <row r="50" spans="2:18" x14ac:dyDescent="0.4">
      <c r="B50" s="43" t="s">
        <v>329</v>
      </c>
      <c r="D50" s="114"/>
      <c r="E50" s="115" t="s">
        <v>175</v>
      </c>
      <c r="F50" s="43" t="s">
        <v>237</v>
      </c>
      <c r="I50" s="108"/>
      <c r="J50" s="90"/>
      <c r="K50" s="106"/>
      <c r="L50" s="90"/>
      <c r="M50" s="53">
        <v>324898</v>
      </c>
      <c r="N50" s="53">
        <v>311379</v>
      </c>
      <c r="O50" s="112"/>
      <c r="P50" s="53">
        <v>316674</v>
      </c>
      <c r="Q50" s="1"/>
      <c r="R50" s="1"/>
    </row>
    <row r="51" spans="2:18" x14ac:dyDescent="0.4">
      <c r="C51" s="102"/>
      <c r="D51" s="114"/>
      <c r="E51" s="115"/>
      <c r="I51" s="108"/>
      <c r="J51" s="90"/>
      <c r="K51" s="106"/>
      <c r="L51" s="90"/>
      <c r="M51" s="53"/>
      <c r="N51" s="53"/>
      <c r="O51" s="112"/>
      <c r="P51" s="53"/>
      <c r="Q51" s="1"/>
      <c r="R51" s="1"/>
    </row>
    <row r="52" spans="2:18" x14ac:dyDescent="0.4">
      <c r="B52" s="43" t="s">
        <v>330</v>
      </c>
      <c r="D52" s="114"/>
      <c r="E52" s="88" t="s">
        <v>331</v>
      </c>
      <c r="I52" s="108"/>
      <c r="J52" s="90"/>
      <c r="K52" s="110">
        <v>11</v>
      </c>
      <c r="L52" s="90"/>
      <c r="M52" s="111">
        <v>-373433</v>
      </c>
      <c r="N52" s="111">
        <v>-161724</v>
      </c>
      <c r="O52" s="112"/>
      <c r="P52" s="111">
        <v>-427929</v>
      </c>
      <c r="Q52" s="1"/>
      <c r="R52" s="1"/>
    </row>
    <row r="53" spans="2:18" x14ac:dyDescent="0.4">
      <c r="C53" s="102"/>
      <c r="D53" s="114"/>
      <c r="E53" s="115"/>
      <c r="I53" s="108"/>
      <c r="J53" s="90"/>
      <c r="K53" s="106"/>
      <c r="L53" s="90"/>
      <c r="M53" s="53"/>
      <c r="N53" s="53"/>
      <c r="O53" s="112"/>
      <c r="P53" s="53"/>
      <c r="Q53" s="1"/>
      <c r="R53" s="1"/>
    </row>
    <row r="54" spans="2:18" x14ac:dyDescent="0.4">
      <c r="B54" s="43" t="s">
        <v>332</v>
      </c>
      <c r="D54" s="114"/>
      <c r="E54" s="88" t="s">
        <v>333</v>
      </c>
      <c r="I54" s="108"/>
      <c r="J54" s="90"/>
      <c r="K54" s="110">
        <v>10</v>
      </c>
      <c r="L54" s="90"/>
      <c r="M54" s="111">
        <v>0</v>
      </c>
      <c r="N54" s="111">
        <v>0</v>
      </c>
      <c r="O54" s="112"/>
      <c r="P54" s="111">
        <f>+P56</f>
        <v>0</v>
      </c>
      <c r="Q54" s="1"/>
      <c r="R54" s="1"/>
    </row>
    <row r="55" spans="2:18" x14ac:dyDescent="0.4">
      <c r="D55" s="114"/>
      <c r="E55" s="115" t="s">
        <v>334</v>
      </c>
      <c r="F55" s="43" t="s">
        <v>222</v>
      </c>
      <c r="I55" s="108"/>
      <c r="J55" s="90"/>
      <c r="K55" s="117"/>
      <c r="L55" s="90"/>
      <c r="M55" s="53">
        <v>0</v>
      </c>
      <c r="N55" s="111">
        <v>0</v>
      </c>
      <c r="O55" s="112"/>
      <c r="P55" s="111"/>
      <c r="Q55" s="1"/>
      <c r="R55" s="1"/>
    </row>
    <row r="56" spans="2:18" x14ac:dyDescent="0.4">
      <c r="B56" s="43" t="s">
        <v>244</v>
      </c>
      <c r="D56" s="114"/>
      <c r="E56" s="115" t="s">
        <v>175</v>
      </c>
      <c r="F56" s="43" t="s">
        <v>225</v>
      </c>
      <c r="I56" s="108"/>
      <c r="J56" s="90"/>
      <c r="K56" s="106"/>
      <c r="L56" s="90"/>
      <c r="M56" s="152">
        <v>0</v>
      </c>
      <c r="N56" s="53">
        <v>0</v>
      </c>
      <c r="O56" s="112"/>
      <c r="P56" s="53">
        <v>0</v>
      </c>
      <c r="Q56" s="1"/>
      <c r="R56" s="1"/>
    </row>
    <row r="57" spans="2:18" ht="7.5" customHeight="1" x14ac:dyDescent="0.4">
      <c r="C57" s="102"/>
      <c r="D57" s="107"/>
      <c r="F57" s="122"/>
      <c r="I57" s="108"/>
      <c r="J57" s="90"/>
      <c r="K57" s="106"/>
      <c r="L57" s="90"/>
      <c r="M57" s="32"/>
      <c r="N57" s="32"/>
      <c r="O57" s="112"/>
      <c r="P57" s="32"/>
      <c r="Q57" s="1"/>
      <c r="R57" s="1"/>
    </row>
    <row r="58" spans="2:18" ht="13.9" x14ac:dyDescent="0.45">
      <c r="B58" s="43" t="s">
        <v>335</v>
      </c>
      <c r="C58" s="102"/>
      <c r="D58" s="123"/>
      <c r="E58" s="124" t="s">
        <v>245</v>
      </c>
      <c r="F58" s="124" t="s">
        <v>246</v>
      </c>
      <c r="G58" s="125"/>
      <c r="H58" s="125"/>
      <c r="I58" s="126"/>
      <c r="J58" s="127"/>
      <c r="K58" s="128"/>
      <c r="L58" s="127"/>
      <c r="M58" s="20">
        <v>-48535</v>
      </c>
      <c r="N58" s="20">
        <v>149655</v>
      </c>
      <c r="O58" s="150"/>
      <c r="P58" s="20">
        <f>+P49+P52+P54</f>
        <v>-111255</v>
      </c>
      <c r="Q58" s="1"/>
      <c r="R58" s="1"/>
    </row>
    <row r="59" spans="2:18" ht="7.5" customHeight="1" x14ac:dyDescent="0.4">
      <c r="C59" s="102"/>
      <c r="D59" s="107"/>
      <c r="F59" s="122"/>
      <c r="I59" s="108"/>
      <c r="J59" s="90"/>
      <c r="K59" s="106"/>
      <c r="L59" s="90"/>
      <c r="M59" s="32"/>
      <c r="N59" s="32"/>
      <c r="O59" s="112"/>
      <c r="P59" s="32"/>
      <c r="Q59" s="1"/>
      <c r="R59" s="1"/>
    </row>
    <row r="60" spans="2:18" ht="13.9" x14ac:dyDescent="0.45">
      <c r="B60" s="43" t="s">
        <v>336</v>
      </c>
      <c r="C60" s="102"/>
      <c r="D60" s="123"/>
      <c r="E60" s="124" t="s">
        <v>247</v>
      </c>
      <c r="F60" s="124" t="s">
        <v>248</v>
      </c>
      <c r="G60" s="125"/>
      <c r="H60" s="125"/>
      <c r="I60" s="126"/>
      <c r="J60" s="127"/>
      <c r="K60" s="128"/>
      <c r="L60" s="127"/>
      <c r="M60" s="20">
        <v>2503428</v>
      </c>
      <c r="N60" s="20">
        <v>1822452</v>
      </c>
      <c r="O60" s="150"/>
      <c r="P60" s="20">
        <f>+P46+P58</f>
        <v>1056155.5899999999</v>
      </c>
      <c r="Q60" s="1"/>
      <c r="R60" s="1"/>
    </row>
    <row r="61" spans="2:18" x14ac:dyDescent="0.4">
      <c r="C61" s="102"/>
      <c r="D61" s="107"/>
      <c r="F61" s="122"/>
      <c r="I61" s="108"/>
      <c r="J61" s="90"/>
      <c r="K61" s="106"/>
      <c r="L61" s="90"/>
      <c r="M61" s="32"/>
      <c r="N61" s="32"/>
      <c r="O61" s="112"/>
      <c r="P61" s="32"/>
      <c r="Q61" s="1"/>
      <c r="R61" s="1"/>
    </row>
    <row r="62" spans="2:18" ht="13.8" customHeight="1" x14ac:dyDescent="0.4">
      <c r="C62" s="102"/>
      <c r="D62" s="107"/>
      <c r="F62" s="122"/>
      <c r="I62" s="108"/>
      <c r="J62" s="90"/>
      <c r="K62" s="106"/>
      <c r="L62" s="90"/>
      <c r="M62" s="32"/>
      <c r="N62" s="32"/>
      <c r="O62" s="112"/>
      <c r="P62" s="32"/>
      <c r="Q62" s="1"/>
      <c r="R62" s="1"/>
    </row>
    <row r="63" spans="2:18" x14ac:dyDescent="0.4">
      <c r="B63" s="43" t="s">
        <v>249</v>
      </c>
      <c r="D63" s="132"/>
      <c r="E63" s="133" t="s">
        <v>337</v>
      </c>
      <c r="F63" s="45"/>
      <c r="G63" s="134"/>
      <c r="H63" s="45"/>
      <c r="I63" s="105"/>
      <c r="J63" s="90"/>
      <c r="K63" s="110">
        <v>14</v>
      </c>
      <c r="L63" s="90"/>
      <c r="M63" s="111">
        <v>-906720</v>
      </c>
      <c r="N63" s="111">
        <v>-710579</v>
      </c>
      <c r="O63" s="112"/>
      <c r="P63" s="111">
        <v>-769397.46</v>
      </c>
      <c r="Q63" s="1"/>
      <c r="R63" s="1"/>
    </row>
    <row r="64" spans="2:18" x14ac:dyDescent="0.4">
      <c r="C64" s="102"/>
      <c r="D64" s="107"/>
      <c r="F64" s="122"/>
      <c r="I64" s="108"/>
      <c r="J64" s="90"/>
      <c r="K64" s="106"/>
      <c r="L64" s="90"/>
      <c r="M64" s="32"/>
      <c r="N64" s="32"/>
      <c r="O64" s="112"/>
      <c r="P64" s="32"/>
      <c r="Q64" s="1"/>
      <c r="R64" s="1"/>
    </row>
    <row r="65" spans="2:18" ht="13.9" x14ac:dyDescent="0.45">
      <c r="B65" s="43" t="s">
        <v>338</v>
      </c>
      <c r="C65" s="102"/>
      <c r="D65" s="123"/>
      <c r="E65" s="124" t="s">
        <v>251</v>
      </c>
      <c r="F65" s="124" t="s">
        <v>252</v>
      </c>
      <c r="G65" s="125"/>
      <c r="H65" s="125"/>
      <c r="I65" s="126"/>
      <c r="J65" s="127"/>
      <c r="K65" s="128"/>
      <c r="L65" s="127"/>
      <c r="M65" s="20">
        <v>1596708</v>
      </c>
      <c r="N65" s="20">
        <v>1111873</v>
      </c>
      <c r="O65" s="150"/>
      <c r="P65" s="20">
        <f>+P60+P63</f>
        <v>286758.12999999989</v>
      </c>
      <c r="Q65" s="1"/>
      <c r="R65" s="1"/>
    </row>
    <row r="66" spans="2:18" ht="7.5" customHeight="1" x14ac:dyDescent="0.4">
      <c r="C66" s="102"/>
      <c r="D66" s="107"/>
      <c r="F66" s="122"/>
      <c r="I66" s="108"/>
      <c r="J66" s="90"/>
      <c r="K66" s="106"/>
      <c r="L66" s="90"/>
      <c r="M66" s="32"/>
      <c r="N66" s="32"/>
      <c r="O66" s="112"/>
      <c r="P66" s="32"/>
      <c r="Q66" s="1"/>
      <c r="R66" s="1"/>
    </row>
    <row r="67" spans="2:18" ht="7.5" customHeight="1" x14ac:dyDescent="0.4">
      <c r="C67" s="102"/>
      <c r="D67" s="107"/>
      <c r="F67" s="122"/>
      <c r="I67" s="108"/>
      <c r="J67" s="90"/>
      <c r="K67" s="106"/>
      <c r="L67" s="90"/>
      <c r="M67" s="32"/>
      <c r="N67" s="32"/>
      <c r="O67" s="112"/>
      <c r="P67" s="32"/>
      <c r="Q67" s="1"/>
      <c r="R67" s="1"/>
    </row>
    <row r="68" spans="2:18" ht="14.25" x14ac:dyDescent="0.45">
      <c r="D68" s="132"/>
      <c r="E68" s="104" t="s">
        <v>253</v>
      </c>
      <c r="F68" s="45"/>
      <c r="G68" s="45"/>
      <c r="H68" s="45"/>
      <c r="I68" s="105"/>
      <c r="J68" s="90"/>
      <c r="K68" s="106"/>
      <c r="L68" s="90"/>
      <c r="M68" s="32"/>
      <c r="N68" s="32"/>
      <c r="O68" s="112"/>
      <c r="P68" s="32"/>
      <c r="Q68" s="1"/>
      <c r="R68" s="1"/>
    </row>
    <row r="69" spans="2:18" ht="7.5" customHeight="1" x14ac:dyDescent="0.4">
      <c r="C69" s="102"/>
      <c r="D69" s="107"/>
      <c r="F69" s="122"/>
      <c r="I69" s="108"/>
      <c r="J69" s="90"/>
      <c r="K69" s="106"/>
      <c r="L69" s="90"/>
      <c r="M69" s="32"/>
      <c r="N69" s="32"/>
      <c r="O69" s="112"/>
      <c r="P69" s="32"/>
      <c r="Q69" s="1"/>
      <c r="R69" s="1"/>
    </row>
    <row r="70" spans="2:18" x14ac:dyDescent="0.4">
      <c r="B70" s="43" t="s">
        <v>254</v>
      </c>
      <c r="D70" s="132"/>
      <c r="E70" s="133" t="s">
        <v>339</v>
      </c>
      <c r="F70" s="45"/>
      <c r="G70" s="45"/>
      <c r="H70" s="45"/>
      <c r="I70" s="105"/>
      <c r="J70" s="90"/>
      <c r="K70" s="117"/>
      <c r="L70" s="90"/>
      <c r="M70" s="111">
        <v>0</v>
      </c>
      <c r="N70" s="111">
        <v>0</v>
      </c>
      <c r="O70" s="112"/>
      <c r="P70" s="111">
        <v>0</v>
      </c>
      <c r="Q70" s="1"/>
      <c r="R70" s="1"/>
    </row>
    <row r="71" spans="2:18" ht="7.5" customHeight="1" x14ac:dyDescent="0.4">
      <c r="C71" s="102"/>
      <c r="D71" s="107"/>
      <c r="F71" s="122"/>
      <c r="I71" s="108"/>
      <c r="J71" s="90"/>
      <c r="K71" s="106"/>
      <c r="L71" s="90"/>
      <c r="M71" s="32"/>
      <c r="N71" s="32"/>
      <c r="O71" s="112"/>
      <c r="P71" s="32"/>
      <c r="Q71" s="1"/>
      <c r="R71" s="1"/>
    </row>
    <row r="72" spans="2:18" ht="13.9" x14ac:dyDescent="0.45">
      <c r="B72" s="43" t="s">
        <v>340</v>
      </c>
      <c r="C72" s="102"/>
      <c r="D72" s="123"/>
      <c r="E72" s="124" t="s">
        <v>341</v>
      </c>
      <c r="F72" s="124"/>
      <c r="G72" s="125"/>
      <c r="H72" s="125"/>
      <c r="I72" s="126"/>
      <c r="J72" s="127"/>
      <c r="K72" s="128"/>
      <c r="L72" s="127"/>
      <c r="M72" s="20">
        <v>1596708</v>
      </c>
      <c r="N72" s="20">
        <v>1111873</v>
      </c>
      <c r="O72" s="150"/>
      <c r="P72" s="20">
        <f>+P65</f>
        <v>286758.12999999989</v>
      </c>
      <c r="Q72" s="1"/>
      <c r="R72" s="1"/>
    </row>
    <row r="73" spans="2:18" ht="13.9" x14ac:dyDescent="0.45">
      <c r="C73" s="102"/>
      <c r="D73" s="153"/>
      <c r="E73" s="61"/>
      <c r="F73" s="43" t="s">
        <v>342</v>
      </c>
      <c r="G73" s="154"/>
      <c r="H73" s="154"/>
      <c r="I73" s="155"/>
      <c r="J73" s="90"/>
      <c r="K73" s="117"/>
      <c r="L73" s="90"/>
      <c r="M73" s="144">
        <v>1597923</v>
      </c>
      <c r="N73" s="144">
        <v>1111873</v>
      </c>
      <c r="O73" s="156"/>
      <c r="P73" s="144">
        <f>+[3]BCE!M73</f>
        <v>287756</v>
      </c>
      <c r="Q73" s="1"/>
      <c r="R73" s="1"/>
    </row>
    <row r="74" spans="2:18" ht="13.9" x14ac:dyDescent="0.45">
      <c r="C74" s="102"/>
      <c r="D74" s="157"/>
      <c r="E74" s="158"/>
      <c r="F74" s="159" t="s">
        <v>343</v>
      </c>
      <c r="G74" s="137"/>
      <c r="H74" s="137"/>
      <c r="I74" s="138"/>
      <c r="J74" s="160"/>
      <c r="K74" s="139"/>
      <c r="L74" s="160"/>
      <c r="M74" s="56">
        <v>-1215</v>
      </c>
      <c r="N74" s="56">
        <v>0</v>
      </c>
      <c r="O74" s="161"/>
      <c r="P74" s="56">
        <f>+P72-P73</f>
        <v>-997.87000000011176</v>
      </c>
      <c r="Q74" s="1"/>
      <c r="R74" s="1"/>
    </row>
    <row r="75" spans="2:18" ht="13.9" x14ac:dyDescent="0.45">
      <c r="C75" s="102"/>
      <c r="D75" s="135"/>
      <c r="E75" s="136"/>
      <c r="F75" s="136"/>
      <c r="G75" s="137"/>
      <c r="H75" s="137"/>
      <c r="I75" s="138"/>
      <c r="J75" s="90"/>
      <c r="K75" s="139"/>
      <c r="L75" s="90"/>
      <c r="M75" s="139"/>
      <c r="N75" s="139"/>
      <c r="O75" s="90"/>
      <c r="P75" s="139"/>
      <c r="Q75" s="1"/>
      <c r="R75" s="1"/>
    </row>
    <row r="76" spans="2:18" x14ac:dyDescent="0.4">
      <c r="J76" s="90"/>
      <c r="L76" s="90"/>
      <c r="O76" s="90"/>
    </row>
    <row r="77" spans="2:18" x14ac:dyDescent="0.4">
      <c r="J77" s="90"/>
      <c r="L77" s="90"/>
      <c r="O77" s="90"/>
    </row>
    <row r="78" spans="2:18" x14ac:dyDescent="0.4">
      <c r="J78" s="90"/>
      <c r="L78" s="90"/>
      <c r="M78" s="162"/>
      <c r="N78" s="162"/>
      <c r="O78" s="162"/>
      <c r="P78" s="162"/>
    </row>
    <row r="79" spans="2:18" x14ac:dyDescent="0.4">
      <c r="M79" s="162"/>
      <c r="N79" s="162"/>
      <c r="O79" s="162"/>
      <c r="P79" s="162"/>
    </row>
    <row r="80" spans="2:18" x14ac:dyDescent="0.4">
      <c r="N80" s="162"/>
    </row>
    <row r="82" spans="3:14" x14ac:dyDescent="0.4">
      <c r="M82" s="121"/>
      <c r="N82" s="162"/>
    </row>
    <row r="84" spans="3:14" x14ac:dyDescent="0.4">
      <c r="C84" s="102"/>
    </row>
    <row r="85" spans="3:14" x14ac:dyDescent="0.4">
      <c r="C85" s="102"/>
    </row>
    <row r="86" spans="3:14" x14ac:dyDescent="0.4">
      <c r="C86" s="102"/>
    </row>
    <row r="87" spans="3:14" x14ac:dyDescent="0.4">
      <c r="C87" s="102"/>
    </row>
    <row r="88" spans="3:14" x14ac:dyDescent="0.4">
      <c r="C88" s="102"/>
    </row>
    <row r="89" spans="3:14" x14ac:dyDescent="0.4">
      <c r="C89" s="102"/>
    </row>
    <row r="90" spans="3:14" x14ac:dyDescent="0.4">
      <c r="C90" s="102"/>
    </row>
    <row r="91" spans="3:14" x14ac:dyDescent="0.4">
      <c r="C91" s="102"/>
    </row>
    <row r="92" spans="3:14" x14ac:dyDescent="0.4">
      <c r="C92" s="102"/>
    </row>
    <row r="93" spans="3:14" x14ac:dyDescent="0.4">
      <c r="C93" s="102"/>
    </row>
    <row r="94" spans="3:14" x14ac:dyDescent="0.4">
      <c r="C94" s="102"/>
    </row>
    <row r="95" spans="3:14" x14ac:dyDescent="0.4">
      <c r="C95" s="102"/>
    </row>
  </sheetData>
  <pageMargins left="0.75" right="0.75" top="1" bottom="1" header="0" footer="0"/>
  <pageSetup paperSize="9" scale="81" fitToHeight="0" orientation="portrait" r:id="rId1"/>
  <headerFooter alignWithMargins="0"/>
  <colBreaks count="1" manualBreakCount="1">
    <brk id="16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BCE individual</vt:lpstr>
      <vt:lpstr>PL individual</vt:lpstr>
      <vt:lpstr>BCE CONSO</vt:lpstr>
      <vt:lpstr>PL CONSO</vt:lpstr>
      <vt:lpstr>'BCE CONSO'!Área_de_impresión</vt:lpstr>
      <vt:lpstr>'BCE individual'!Área_de_impresión</vt:lpstr>
      <vt:lpstr>'PL CONSO'!Área_de_impresión</vt:lpstr>
      <vt:lpstr>'PL individual'!Área_de_impresión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Herrera</dc:creator>
  <cp:lastModifiedBy>Fernando Perez</cp:lastModifiedBy>
  <dcterms:created xsi:type="dcterms:W3CDTF">2023-10-31T11:15:26Z</dcterms:created>
  <dcterms:modified xsi:type="dcterms:W3CDTF">2023-10-31T11:58:41Z</dcterms:modified>
</cp:coreProperties>
</file>